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Users/vries006/Downloads/Risk/"/>
    </mc:Choice>
  </mc:AlternateContent>
  <xr:revisionPtr revIDLastSave="0" documentId="13_ncr:1_{126E8B6A-A730-E245-A480-7250217C74E1}" xr6:coauthVersionLast="47" xr6:coauthVersionMax="47" xr10:uidLastSave="{00000000-0000-0000-0000-000000000000}"/>
  <bookViews>
    <workbookView xWindow="1100" yWindow="880" windowWidth="30100" windowHeight="20120" activeTab="2" xr2:uid="{B4507C77-D68C-4E0D-87E8-6D9EC3BA3A6F}"/>
  </bookViews>
  <sheets>
    <sheet name="Kans" sheetId="2" r:id="rId1"/>
    <sheet name="Impact" sheetId="5" r:id="rId2"/>
    <sheet name="Risico=Kans x Impact" sheetId="3" r:id="rId3"/>
    <sheet name="Maatregelen effectiviteit" sheetId="4" r:id="rId4"/>
    <sheet name="_refs" sheetId="6" r:id="rId5"/>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5" l="1"/>
  <c r="C32" i="5" s="1"/>
  <c r="C25" i="5"/>
  <c r="J24" i="5"/>
  <c r="J23" i="5"/>
  <c r="J22" i="5"/>
  <c r="J21" i="5"/>
  <c r="J20" i="5"/>
  <c r="J19" i="5"/>
  <c r="J18" i="5"/>
  <c r="J17" i="5"/>
  <c r="J16" i="5"/>
  <c r="J15" i="5"/>
  <c r="J14" i="5"/>
  <c r="J13" i="5"/>
  <c r="J12" i="5"/>
  <c r="J11" i="5"/>
  <c r="J10" i="5"/>
  <c r="J9" i="5"/>
  <c r="J25" i="5" l="1"/>
  <c r="J11" i="3" s="1"/>
  <c r="C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tc={18823948-684B-4760-A8E9-FC6A501F3FB3}</author>
  </authors>
  <commentList>
    <comment ref="F5" authorId="0" shapeId="0" xr:uid="{18823948-684B-4760-A8E9-FC6A501F3FB3}">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Common Vulnerability Scoring System 
It's a way to evaluate and rank reported vulnerabilities in a standardized and repeatable way. The goal of CVSS is to help you compare vulnerabilities in different applications – and from different vendors - in a standardized, repeatable, vendor agnostic approach.
CVSS generates a score from 0 to 10 based on the severity of the vulnerability. A score of 0 means the vulnerability is less significant than the highest vulnerability with a score of 10, if you're only using CVSS. By using CVSS to prioritize vulnerabilities, you can focus on the most critical ones first and reduce the overall risk to your organization.
</t>
      </text>
    </comment>
  </commentList>
</comments>
</file>

<file path=xl/sharedStrings.xml><?xml version="1.0" encoding="utf-8"?>
<sst xmlns="http://schemas.openxmlformats.org/spreadsheetml/2006/main" count="229" uniqueCount="225">
  <si>
    <t>Last updated:</t>
  </si>
  <si>
    <t>Kansfactor bepaling (Kwalitatief of Procentueel of Kwantitatief of CVSS-score) - hoogste waarde</t>
  </si>
  <si>
    <t>KANS</t>
  </si>
  <si>
    <t>Kwalitatief</t>
  </si>
  <si>
    <t>Procentueel</t>
  </si>
  <si>
    <r>
      <t xml:space="preserve">Kwantitatief 
</t>
    </r>
    <r>
      <rPr>
        <b/>
        <sz val="8"/>
        <color rgb="FF000000"/>
        <rFont val="Calibri"/>
        <family val="2"/>
        <scheme val="minor"/>
      </rPr>
      <t>(bij voorkeur baserend op historische gegevens)</t>
    </r>
  </si>
  <si>
    <t>CVSS score / [severity level]</t>
  </si>
  <si>
    <t>Kansfactor</t>
  </si>
  <si>
    <t xml:space="preserve">Zal vrijwel zeker voorkomen, we weten bijna zeker dat het zal gebeuren
</t>
  </si>
  <si>
    <t>80%-99% kans op gebeuren</t>
  </si>
  <si>
    <r>
      <t xml:space="preserve">&gt;= 1x /dag  </t>
    </r>
    <r>
      <rPr>
        <sz val="9"/>
        <color rgb="FFFFC000"/>
        <rFont val="Calibri"/>
        <family val="2"/>
        <scheme val="minor"/>
      </rPr>
      <t>(dagelijks)</t>
    </r>
  </si>
  <si>
    <t>CVSS 9.0 - 10.0 / [critical]
Concrete aanwijzingen dat dit in de praktijk momenteel toegepast wordt of mis gaat</t>
  </si>
  <si>
    <t>5</t>
  </si>
  <si>
    <t xml:space="preserve">Zal waarschijnlijk voorkomen, we weten redelijk zeker dat het gebeurt 
</t>
  </si>
  <si>
    <t>60%-79% kans op gebeuren</t>
  </si>
  <si>
    <r>
      <t xml:space="preserve">1x /week </t>
    </r>
    <r>
      <rPr>
        <sz val="9"/>
        <color rgb="FFFFC000"/>
        <rFont val="Calibri"/>
        <family val="2"/>
        <scheme val="minor"/>
      </rPr>
      <t>(wekelijks)</t>
    </r>
  </si>
  <si>
    <t>CVSS 7.0 - 8.9 / [high]
De kans dat dit in de (nabije) toekomst mis gaat of gezien gaat worden is groot (omdat er bijvoorbeeld al een PoC bestaat)</t>
  </si>
  <si>
    <t>4</t>
  </si>
  <si>
    <t xml:space="preserve">Kan op een gegeven moment voorkomen, we weten niet of dit zal gebeuren
</t>
  </si>
  <si>
    <t>40%-59% kans op gebeuren</t>
  </si>
  <si>
    <r>
      <t xml:space="preserve">1x /maand </t>
    </r>
    <r>
      <rPr>
        <sz val="9"/>
        <color rgb="FFFFC000"/>
        <rFont val="Calibri"/>
        <family val="2"/>
        <scheme val="minor"/>
      </rPr>
      <t>(maandelijks)</t>
    </r>
  </si>
  <si>
    <t>CVSS 4.0 - 6.9 / [medium]
Is voorgekomen in de praktijk, vaak specifieke omstandigheden voor nodig. Gaat in de praktijk niet vaak mis.</t>
  </si>
  <si>
    <t>3</t>
  </si>
  <si>
    <t xml:space="preserve">Kan wel eens voorkomen, we denken niet dat het zal gebeuren
</t>
  </si>
  <si>
    <t>20%-39% kans op gebeuren</t>
  </si>
  <si>
    <r>
      <t xml:space="preserve">1x / jaar </t>
    </r>
    <r>
      <rPr>
        <sz val="9"/>
        <color rgb="FFFFC000"/>
        <rFont val="Calibri"/>
        <family val="2"/>
        <scheme val="minor"/>
      </rPr>
      <t>(jaarlijks)</t>
    </r>
  </si>
  <si>
    <t>CVSS 0.1 - 3.9 / [low]
Het zou kunnen voorkomen in de praktijk, bepaalde specifieke omstandigheden voor nodig. Gaat in de praktijk niet vaak mis.</t>
  </si>
  <si>
    <t>2</t>
  </si>
  <si>
    <t xml:space="preserve">Kan alleen in uitzonderlijke gevallen voorkomen, er is niet veel kans dat het zal gebeuren
</t>
  </si>
  <si>
    <t>1%-19% kans op gebeuren</t>
  </si>
  <si>
    <r>
      <t xml:space="preserve">&lt; 1x / jaar </t>
    </r>
    <r>
      <rPr>
        <sz val="9"/>
        <color rgb="FFFFC000"/>
        <rFont val="Calibri"/>
        <family val="2"/>
        <scheme val="minor"/>
      </rPr>
      <t>(minder vaak dan jaarlijks, eens in de zoveel jaren)</t>
    </r>
  </si>
  <si>
    <t>CVSS 0 / [none]
Niet aangetoond dat dit plaatsvindt, zeer specifieke omstandigheden voor nodig. Niet eerder vernomen dat het in de praktijk mis gaat.</t>
  </si>
  <si>
    <t>1</t>
  </si>
  <si>
    <t>Casus specifieke kans:</t>
  </si>
  <si>
    <t>&lt;-- selecteer hier de voor de te beoordelen casus ingeschatte Kans</t>
  </si>
  <si>
    <t>Lees eerst Toelichting onderaan de tabel !</t>
  </si>
  <si>
    <t>IMPACT</t>
  </si>
  <si>
    <t>ISO27005 schaal</t>
  </si>
  <si>
    <t>minimaal</t>
  </si>
  <si>
    <t>kritiek</t>
  </si>
  <si>
    <t>catastrofaal</t>
  </si>
  <si>
    <t>Toelichting (globale gevolgschade)</t>
  </si>
  <si>
    <t>Er wordt niet of nauwelijks hinder ondervonden door de gebeurtenis en het kan volledig hersteld worden met beperkte middelen. </t>
  </si>
  <si>
    <t>Het geraakte system of proces functioneert tijdelijk niet naar behoren door uitval van beschikbaarheid, integriteit en/of vertrouwelijkheid. De consequenties voor de organisatie zijn zwaar, maar te overkomen</t>
  </si>
  <si>
    <t>Het geraakte systeem of proces functioneert niet meer en moet hersteld worden, met flinke reputatieschade en financiële en/of juridische gevolgen. En/of heeft het tot onveilige situaties geleid.</t>
  </si>
  <si>
    <t>De impact is groot. De geraakte organisatie functioneert niet meer, en zal er niet of nauwelijks meer van kunnen herstellen. Ook diens partners worden dus geraakt. En/of het heeft zwaar letsel tot gevolg.</t>
  </si>
  <si>
    <t>De  impact is direct en immens. Alle aangesloten onderwijsinstellingen kampen met serieuze problemen en dat raakt ook nationale belangen. En/of het heeft dood tot gevolg</t>
  </si>
  <si>
    <t>Schadefactor:</t>
  </si>
  <si>
    <t>Categorie:</t>
  </si>
  <si>
    <t>Weegfactor</t>
  </si>
  <si>
    <t>Casus specifieke schadefactor</t>
  </si>
  <si>
    <t>Gewogenschadefactor</t>
  </si>
  <si>
    <t>Financieel</t>
  </si>
  <si>
    <t>Schade is lager dan €5.000</t>
  </si>
  <si>
    <t>Schade ligt tussen €5001 en €20.000</t>
  </si>
  <si>
    <t>Schade ligt tussen €20.001 en €300.000</t>
  </si>
  <si>
    <t>Schade ligt tussen €300.001 en €1.500.000</t>
  </si>
  <si>
    <t>Schade is groter dan €1.500.000</t>
  </si>
  <si>
    <t>Imago</t>
  </si>
  <si>
    <t>Geen/hoogst onwaarschijnlijke  imagoschade.</t>
  </si>
  <si>
    <t>Nauwelijks negatieve publiciteit. Een klein aantal negatieve berichten in lokale media (inclusief losse uitingen op sociale media).</t>
  </si>
  <si>
    <t>Negatieve berichtgeving in de lokale media gedurende een paar dagen (inclusief commotie op sociale media). Vereist voorzichtige PR.</t>
  </si>
  <si>
    <t>Aanhoudende negatieve berichtgeving in de natioale media (inclusief grote commotie op sociale media).</t>
  </si>
  <si>
    <t>Aanhoudende negatieve berichtgeving in de landelijke of internationale media (inclusief zeer grote commotie op sociale media).</t>
  </si>
  <si>
    <t>Onderwijs</t>
  </si>
  <si>
    <t>Geen verstoring op het onderwijs.</t>
  </si>
  <si>
    <t>Hooguit verstoring van een beperkt aantal activiteiten op een academie/instituut/dienst of vakgroep.</t>
  </si>
  <si>
    <t>Verstoring van een deel van het onderwijs (zoals een deel van academies/instituten of vakgroepen).</t>
  </si>
  <si>
    <t>Verstoring van een groot deel van het onderwijs op een of meer academies/instituten.</t>
  </si>
  <si>
    <t>Merendeel van het onderwijs  wordt onmogelijk op een of meer academies/instituten.</t>
  </si>
  <si>
    <t>Onderwijsaccreditatie</t>
  </si>
  <si>
    <t>Geen invloed op onderwijscertificatie.</t>
  </si>
  <si>
    <t>Bepaalde invloed op onderwijscertificatie.</t>
  </si>
  <si>
    <t>Extra toezicht op onderwijscertificatie.</t>
  </si>
  <si>
    <t>Beperking van onderwijscertificatie.</t>
  </si>
  <si>
    <t>Verlies van onderwijscertificatie.</t>
  </si>
  <si>
    <t>Onderzoek</t>
  </si>
  <si>
    <t>Geen verstoring op onderzoek.</t>
  </si>
  <si>
    <t>Korte onderbrekingen in lopend onderzoek, voornamelijk reeds publieke of niet-gevoelige data.</t>
  </si>
  <si>
    <t>Niet openbare onderzoeksgegevens, langdurige onderbreking of invalidatie van onderzoek.</t>
  </si>
  <si>
    <t>Publicatiebeperkingen, reputatieschade aan onderzoeker of instelling, patenten of contractuele afspraken.</t>
  </si>
  <si>
    <t>Verregaande contractuele verplichtingen, uitsluiting toekomstige subsidies of levensbedreigend onderzoek.</t>
  </si>
  <si>
    <t>Bedrijfsvoering</t>
  </si>
  <si>
    <t>Geen verstoring op bedrijfsvoering.</t>
  </si>
  <si>
    <t>Hooguit verstoring van een beperkt aantal activiteiten van de bedrijfsvoering.</t>
  </si>
  <si>
    <t>Verstoring van een deel van de bedrijfsvoering.</t>
  </si>
  <si>
    <t>Verstoring van een groot deel van de bedrijfsvoering.</t>
  </si>
  <si>
    <t>Merendeel / geheel van het bedrijfsvoering wordt onmogelijk.</t>
  </si>
  <si>
    <t>Wet/regelgeving</t>
  </si>
  <si>
    <t>Aanpassing Overheidsbeleid heeft minimum impact. Eventueel een kleine aanpassing op intern beleid</t>
  </si>
  <si>
    <t>Aanpassing Overheidsbeleid heeft een kortstondige impact. Intern beleid zal mogelijk deels herschreven worden.</t>
  </si>
  <si>
    <t>Aanpassing Overheidsbeleid heeft een langdurige impact. Intern beleid zal compleet herschreven worden.</t>
  </si>
  <si>
    <t>Aanpassing Overheidsbeleid heeft een ernstige impact op onderwijs/onderzoek. Nieuw Intern beleid zal geschreven worden.</t>
  </si>
  <si>
    <t xml:space="preserve">Aanpassing Overheidsbeleid leidt tot volledig wegvallen van onderwijs/onderzoek. </t>
  </si>
  <si>
    <t>AVG</t>
  </si>
  <si>
    <t>Geen persoonsgegevens, geen inbreuk op AVG.</t>
  </si>
  <si>
    <t>Kleine hoeveelheid betrokkenen, geen gevoelige gegevens.
Mogelijke AVG schending en vereist verder onderzoek/review.</t>
  </si>
  <si>
    <t>Persoonsgegevens van een redelijk hoeveelheid betrokkenen OF gevoeligere gegevens (zoals profilingdata) van een klein aantal betrokkenen.
Waarschijnlijk inbreuk op AVG en vereist actie.</t>
  </si>
  <si>
    <t>Gevoelige gegevens (o.a. medisch) van een redelijk aantal betrokkenen of ongevoelige gegevens van een groot aantal betrokkenen.
AVG is in gedrang, actieplan is noodzakelijk.</t>
  </si>
  <si>
    <t>Zeer gevoelige gegevens (meer dan NAW) van groot aantal of persoonsgegevens van zeer grootschalige hoeveelheid betrokkenen. AVG eisen worden geschonden.</t>
  </si>
  <si>
    <t>Betrokkenen</t>
  </si>
  <si>
    <t>Betrokkenen worden ofwel niet beïnvloed of kunnen enkele ongemakken tegenkomen.</t>
  </si>
  <si>
    <t>Betrokkenen kunnen incidenteel enkele ongemakken tegenkomen of last ervaren.</t>
  </si>
  <si>
    <t>Betrokkenen ervaren last, worden gehinderd of kunnen nadelige gevolgen ervaren.</t>
  </si>
  <si>
    <t>Betrokkenen kunnen aanzienlijk nadelige gevolgen ondervinden.</t>
  </si>
  <si>
    <t>Betrokkenen kunnen zeer nadelige, of zelfs onomkeerbare gevolgen ondervinden.</t>
  </si>
  <si>
    <t>Strategie</t>
  </si>
  <si>
    <t>Impact op Instituutsniveau. Indirecte impact op instellingsstrategie of KPI's.</t>
  </si>
  <si>
    <t>Impact op meerdere Instituten. Lage impact op instellingsstrategie of KPI's.</t>
  </si>
  <si>
    <t>Impact op meerdere Instituten of diensten functie niveaus van een campus/locatie. Niet in staat om een klein deel van de instellingsstrategie te behalen of een van de KPI's.</t>
  </si>
  <si>
    <t>Impact op meerdere Instituten of diensten functie niveaus van mmer dan een campus/lokatie. Niet in staat om een aanzienlijk deel van de instellingsstrategie te behalen of tussen 1-3 van de KPI's.</t>
  </si>
  <si>
    <t>Impact op gehele instelling. Heeft een significant direkt effect op de instelling. Niet in staat om een aanzienlijk deel van de instellingsstrategie te behalen of meer dan 3 van de KPI's.</t>
  </si>
  <si>
    <t>Omgeving</t>
  </si>
  <si>
    <t>Gebouwen</t>
  </si>
  <si>
    <t>Juridisch &amp; Governance</t>
  </si>
  <si>
    <t>Studenten werving</t>
  </si>
  <si>
    <t>geen noemenswaardige impact op werving.</t>
  </si>
  <si>
    <t>kan leiden tot 1%-3% verlies van studenten werving omgevingen.</t>
  </si>
  <si>
    <t>kan leiden tot 4%-7% verlies van studenten werving doelstellingen.</t>
  </si>
  <si>
    <t>kan leiden tot 7%-10% verlies van studenten werving doelstellingen.</t>
  </si>
  <si>
    <t>kan leiden tot meer dan 10% verlies van studenten werving doelstellingen.</t>
  </si>
  <si>
    <t>Medewerkers</t>
  </si>
  <si>
    <t>Technologie</t>
  </si>
  <si>
    <t>Minimale impact op Infrastructuur of systeem architectuur. Business as usual zal niet geraakt worden.</t>
  </si>
  <si>
    <t>Infrastructuur of systeem architectuur uitval. Business as usual is niet mogelijk.</t>
  </si>
  <si>
    <t>Opgeteld (moet 1 zijn):</t>
  </si>
  <si>
    <t>Berekende overkoepelende schadefactor:</t>
  </si>
  <si>
    <t>Aantal categorieën:</t>
  </si>
  <si>
    <t>Lager gewicht (helft)</t>
  </si>
  <si>
    <t>Gemiddeld gewicht (ieder gelijk)</t>
  </si>
  <si>
    <t>Hoger gewicht (dubbel)</t>
  </si>
  <si>
    <t>Toelichting Impact tabel</t>
  </si>
  <si>
    <t>Gebruikte kleurcodes in cellen:</t>
  </si>
  <si>
    <t>&lt;'eenmalig' invullen, besluit CvB&gt;</t>
  </si>
  <si>
    <t>&lt;invullen per casus&gt;</t>
  </si>
  <si>
    <t>&lt;wordt berekend&gt;</t>
  </si>
  <si>
    <t>1. Impact heeft 5 nivaus (1-5), we hanteren de benamingen zoals ISO27005, zie regel 5</t>
  </si>
  <si>
    <t>2. Vanuit verschillende invalshoeken / categorieën, zie kolom B, rij 9 tm 24 of meer.) *kan* de impact bepaald worden. De tabel toont nu een zeer uitgebreid overzicht van alle mogelijke invalshoeken. Dit zal in praktijk niet praktisch werkbaar zijn.</t>
  </si>
  <si>
    <t xml:space="preserve">      Het is zeker niet nodig noch de bedoeling om alle regels (rij 9 tm 24) als geheel over te nemen. Kies zelf de interessante categorieën die passen binnen jouw organisatie. </t>
  </si>
  <si>
    <t xml:space="preserve">      Tip: begin klein en kies enkel herkenbare categorieën. Het kost al behoorlijke moeite om samen met je organisatie/bestuur tot een gemeenschappelijke set met de juiste percepties  te komen.</t>
  </si>
  <si>
    <t xml:space="preserve">      Verwijder dus de categorieën (rijen) die je voorlopig niet wilt gaan gebruiken voor je impactbepaling</t>
  </si>
  <si>
    <t>3. Niet elke categorie hoeft evenzwaar mee te tellen. De weegfactoren kun je (in principe eenmalig) in kolom C invullen/selecteren. Een categorie met een hogere weegfactor betekent dat deze zwaarder in de risicobepaling meetelt dan andere categorieën met lagere weegfactor.</t>
  </si>
  <si>
    <t xml:space="preserve">    In dit rekenmodel gaan we gemakshalve uit van 3 soorten weegfactoren: de eerste is "Gemiddelde gewicht" (zie cellen B31 en C31): dit is puur het rekenkundig gemiddelde : 1 / (totaal aantal gekozen categorieën).</t>
  </si>
  <si>
    <t xml:space="preserve">    Van dit Gemiddeld gewicht leiden we 2 varianten af: "Lager gewicht": 0,5 * Gemiddelde gewicht (zie cellen B30 en C30) resp "Hoger gewicht": 2 * Gemiddelde gewicht (zie cellen B32 en C32)</t>
  </si>
  <si>
    <t xml:space="preserve">    Er worden nu 3 mogelijke weegfactoren berekend: 1. elke categorie telt even zwaar, dus gelijk gewicht (cel C31),    2. de helft vh gemiddelde (cel C30), 3. het dubbele vh gemiddelde (cel C32) . PS: uiteraard kun je ook andere waarden nemen, bijv een basisfactor, basisfactor+ 'x', basisfactor+ '2x' etc</t>
  </si>
  <si>
    <t xml:space="preserve">     Hetgeen nu is ingevuld is een voorbeeld (waarbij Alle (16) categorieën 'meedoen'. NB: eenmaal vastgesteld, hoeft in principe niet meer aan deze weegfactoren gesleuteld te worden, tenzij gaandeweg inzichten veranderen.</t>
  </si>
  <si>
    <t>4. Tel het aantal gebruikte categorieën uit de impact tabel en vul het aantal in in Cel C29</t>
  </si>
  <si>
    <t>5. Opgeteld moeten de weegfactoren van 'bij de impactbepaling betrokken categorieën' 1 zijn (zie cel C25, dat is een controle of het klopt)</t>
  </si>
  <si>
    <t>6. Beoordeel nu voor de voorliggende casus per relevante categorie hoe hoog diens schadefactor is (selecteer waarde (1-5) in kolom I)</t>
  </si>
  <si>
    <t xml:space="preserve">    Het getal per regel bepaalt dus hoevaak de weegfactor (kolom C) van die categorie 'meetelt' in de risicobeoordeling bij de onderhavige casus (zal bij elke casus anders zijn).</t>
  </si>
  <si>
    <t xml:space="preserve">7. De waarde voor de Impact wordt in cel J25 berekend als optelsom van de weegfactor van een categorie (kolom C) vermenigvuldigd met toegekende schadefactor bij iedere categorie (kolom I) </t>
  </si>
  <si>
    <t xml:space="preserve">8. Kijk nu naar de beschrijvingen in regel 6 (Toelichting (globale gevolgschade) in de kolom die matcht met de berekende overkoepelende schadefactor zit en stel vast of de beschreven tekst overeenkomst met de onderhanden casus </t>
  </si>
  <si>
    <t xml:space="preserve">    (in dit voorbeeld: overkoepelende schadefactor is 2.03, dus '2' is dichtsbijzijnde geheel getal en kijk je in kolom Schadefactor: 2, dat is kolom E, dus de tekst van cel E6 )</t>
  </si>
  <si>
    <t xml:space="preserve">    Stel zonodig de beoordeling/scores bij</t>
  </si>
  <si>
    <t>Risico = Kans x Impact</t>
  </si>
  <si>
    <t>Impact</t>
  </si>
  <si>
    <t>Kans</t>
  </si>
  <si>
    <t>Zeer waarschijnlijk</t>
  </si>
  <si>
    <t>Waarschijnlijk</t>
  </si>
  <si>
    <t>Mogelijk</t>
  </si>
  <si>
    <t>Onwaarschijnlijk</t>
  </si>
  <si>
    <t>Zeer onwaarschijnlijk (Zelden)</t>
  </si>
  <si>
    <t>Casus specifieke Risico:</t>
  </si>
  <si>
    <t xml:space="preserve">Zoek adhv bovenstaand risicocijfer in kolom D14-D17 de juiste segment op. </t>
  </si>
  <si>
    <t>Risicoscore</t>
  </si>
  <si>
    <t>Risicocategorie</t>
  </si>
  <si>
    <t>Risicobereidheid</t>
  </si>
  <si>
    <t>Rol/accountable</t>
  </si>
  <si>
    <t>Geaccepteerd risico evalueren door eigenaar</t>
  </si>
  <si>
    <t>Deze regel bepaalt dan de Risicocategorie, risicobereidheid, betrokken rollen/accountability en evaluatie termijn.</t>
  </si>
  <si>
    <t>16 - 25</t>
  </si>
  <si>
    <t>Kritiek (K)</t>
  </si>
  <si>
    <t>Direct oplossen.
Onmiddellijke actie nodig op CvB/Management niveau met gedetailleerde planning, toewijzing benodigde resources en voortgangsbewaking</t>
  </si>
  <si>
    <t>Eigenaar proces/systeem/data (directeur Instituut/Dienst) 
+ CvB</t>
  </si>
  <si>
    <t>binnen 3 maanden</t>
  </si>
  <si>
    <t>10 - 15</t>
  </si>
  <si>
    <t>Hoog (H)</t>
  </si>
  <si>
    <t>Oplossen binnen 12 maanden.
Management aandacht en ondersteuning nodig</t>
  </si>
  <si>
    <t>Eigenaar proces/systeem/data (directeur Instituut/Dienst) 
+ portefeuillehouder CvB</t>
  </si>
  <si>
    <t>binnen 6 maanden</t>
  </si>
  <si>
    <t>4 - 9</t>
  </si>
  <si>
    <t>Midden (M)</t>
  </si>
  <si>
    <t>Oplossen aanbevolen.
Management op verantwoordelijkheid aanspreken</t>
  </si>
  <si>
    <t>Eigenaar proces/systeem/data 
(directeur Instituut/Dienst)</t>
  </si>
  <si>
    <t>binnen 1 jaar</t>
  </si>
  <si>
    <t>1 - 3</t>
  </si>
  <si>
    <t>Laag (L)</t>
  </si>
  <si>
    <t>Oplossen optioneel.
Bijhouden en bewaken conform bestaande procedures</t>
  </si>
  <si>
    <t>-</t>
  </si>
  <si>
    <t>Na de risicobepaling: bepaal de te nemen maatregelen om het risico te mitigeren, of accepteer het risico.</t>
  </si>
  <si>
    <t>Na verloop van tijd: periodieke controle of de maatregelen effectief zijn. Met onderstaande tabel kun je hiertoe per maatregel de bijbehorende score toekennen.</t>
  </si>
  <si>
    <t>NB: van niet tot deels effectieve maatregelen heroverwegen of ze nog gehandhaafd moeten worden. Beter is om te herzien en nieuwe, mogelijk wel effectieve , maatregelen in te gaan regelen.</t>
  </si>
  <si>
    <r>
      <t>Waardering</t>
    </r>
    <r>
      <rPr>
        <sz val="11"/>
        <color theme="1"/>
        <rFont val="Calibri"/>
        <family val="2"/>
      </rPr>
      <t> </t>
    </r>
  </si>
  <si>
    <r>
      <t>Effectiviteit</t>
    </r>
    <r>
      <rPr>
        <sz val="11"/>
        <color theme="1"/>
        <rFont val="Calibri"/>
        <family val="2"/>
      </rPr>
      <t> </t>
    </r>
  </si>
  <si>
    <r>
      <t>Beschrijving</t>
    </r>
    <r>
      <rPr>
        <sz val="11"/>
        <color theme="1"/>
        <rFont val="Calibri"/>
        <family val="2"/>
      </rPr>
      <t> </t>
    </r>
  </si>
  <si>
    <t>1 </t>
  </si>
  <si>
    <t>Niet effectief </t>
  </si>
  <si>
    <t>Maatregel(en) draagt niet bij aan risicobeperking, of geen maatregelen geïdentificeerd, of maatregelen zijn niet geïmplementeerd </t>
  </si>
  <si>
    <t>2 </t>
  </si>
  <si>
    <t>Deels effectief </t>
  </si>
  <si>
    <t>Maatregel(en) bestaan maar zijn niet erg effectief omdat het design ervan verbeterd kan worden, beter gecommuniceerd en geïmplementeerd </t>
  </si>
  <si>
    <t>3 </t>
  </si>
  <si>
    <t>Redelijk effectief </t>
  </si>
  <si>
    <t>Maatregel(en) grotendeels betrouwbaar en effectief. Aanwezige documentatie kan beter gecommuniceerd worden, testen en monitoring van de maatregel(en) moet verbeterd worden. </t>
  </si>
  <si>
    <t>4 </t>
  </si>
  <si>
    <t>Zeer effectief </t>
  </si>
  <si>
    <t>Maatregel(en) zijn volledig geverifieerd en getest als betrouwbaar en effectief. Het proces is compleet gedocumenteerd en goed gecommuniceerd. </t>
  </si>
  <si>
    <t>Gekozen schadefactor</t>
  </si>
  <si>
    <t>Kritiek</t>
  </si>
  <si>
    <t>Minor</t>
  </si>
  <si>
    <t>Significant</t>
  </si>
  <si>
    <t>Serious</t>
  </si>
  <si>
    <t>Critical</t>
  </si>
  <si>
    <t>Catastrophic</t>
  </si>
  <si>
    <t>Catastrofaal</t>
  </si>
  <si>
    <t>Ernstig</t>
  </si>
  <si>
    <t>Aanzienlijk</t>
  </si>
  <si>
    <t>Minimaal</t>
  </si>
  <si>
    <t>aanzienlijk</t>
  </si>
  <si>
    <t>ernstig</t>
  </si>
  <si>
    <t>Zeer onwaarschijnlijk / zelden
(Rare)</t>
  </si>
  <si>
    <t>Onwaarschijnlijk
(Unlikely)</t>
  </si>
  <si>
    <t>Mogelijk
(Possible)</t>
  </si>
  <si>
    <t>Waarschijnlijk
(Likely)</t>
  </si>
  <si>
    <t>Zeer waarschijnlijk
(Almost Certain)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</si>
</sst>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6" x14ac:knownFonts="1">
    <font>
      <sz val="11"/>
      <color theme="1"/>
      <name val="Calibri"/>
      <family val="2"/>
      <scheme val="minor"/>
    </font>
    <font>
      <sz val="11"/>
      <color theme="0"/>
      <name val="Calibri"/>
      <family val="2"/>
      <scheme val="minor"/>
    </font>
    <font>
      <sz val="11"/>
      <color theme="1" tint="0.34998626667073579"/>
      <name val="Calibri"/>
      <family val="2"/>
      <scheme val="minor"/>
    </font>
    <font>
      <b/>
      <sz val="10"/>
      <color rgb="FFFF0000"/>
      <name val="Calibri"/>
      <family val="2"/>
      <scheme val="minor"/>
    </font>
    <font>
      <b/>
      <sz val="11"/>
      <color theme="0"/>
      <name val="Calibri"/>
      <family val="2"/>
      <scheme val="minor"/>
    </font>
    <font>
      <b/>
      <sz val="14"/>
      <color theme="1"/>
      <name val="Calibri"/>
      <family val="2"/>
      <scheme val="minor"/>
    </font>
    <font>
      <b/>
      <sz val="12"/>
      <color theme="0"/>
      <name val="Calibri"/>
      <family val="2"/>
      <scheme val="minor"/>
    </font>
    <font>
      <sz val="11"/>
      <name val="Calibri"/>
      <family val="2"/>
      <scheme val="minor"/>
    </font>
    <font>
      <b/>
      <sz val="11"/>
      <name val="Calibri"/>
      <family val="2"/>
      <scheme val="minor"/>
    </font>
    <font>
      <b/>
      <sz val="12"/>
      <name val="Calibri"/>
      <family val="2"/>
      <scheme val="minor"/>
    </font>
    <font>
      <b/>
      <sz val="11"/>
      <color rgb="FF000000"/>
      <name val="Calibri"/>
      <family val="2"/>
      <scheme val="minor"/>
    </font>
    <font>
      <b/>
      <sz val="14"/>
      <color theme="0"/>
      <name val="Calibri"/>
      <family val="2"/>
      <scheme val="minor"/>
    </font>
    <font>
      <sz val="9"/>
      <color theme="1"/>
      <name val="Calibri"/>
      <family val="2"/>
      <scheme val="minor"/>
    </font>
    <font>
      <sz val="9"/>
      <color theme="1" tint="4.9989318521683403E-2"/>
      <name val="Calibri"/>
      <family val="2"/>
      <scheme val="minor"/>
    </font>
    <font>
      <b/>
      <sz val="10"/>
      <color rgb="FF000000"/>
      <name val="Calibri"/>
      <family val="2"/>
      <scheme val="minor"/>
    </font>
    <font>
      <b/>
      <sz val="9"/>
      <color theme="1"/>
      <name val="Calibri"/>
      <family val="2"/>
      <scheme val="minor"/>
    </font>
    <font>
      <b/>
      <sz val="14"/>
      <color rgb="FF000000"/>
      <name val="Calibri"/>
      <family val="2"/>
      <scheme val="minor"/>
    </font>
    <font>
      <b/>
      <sz val="8"/>
      <color rgb="FF000000"/>
      <name val="Calibri"/>
      <family val="2"/>
      <scheme val="minor"/>
    </font>
    <font>
      <sz val="9"/>
      <color rgb="FFFFC000"/>
      <name val="Calibri"/>
      <family val="2"/>
      <scheme val="minor"/>
    </font>
    <font>
      <sz val="11"/>
      <color theme="1"/>
      <name val="Calibri"/>
      <family val="2"/>
    </font>
    <font>
      <b/>
      <sz val="11"/>
      <color theme="1"/>
      <name val="Calibri"/>
      <family val="2"/>
    </font>
    <font>
      <sz val="10"/>
      <color theme="0"/>
      <name val="Calibri"/>
      <family val="2"/>
      <scheme val="minor"/>
    </font>
    <font>
      <b/>
      <sz val="10"/>
      <name val="Calibri"/>
      <family val="2"/>
      <scheme val="minor"/>
    </font>
    <font>
      <b/>
      <sz val="16"/>
      <color theme="0"/>
      <name val="Calibri"/>
      <family val="2"/>
      <scheme val="minor"/>
    </font>
    <font>
      <b/>
      <sz val="11"/>
      <color theme="1"/>
      <name val="Calibri"/>
      <family val="2"/>
      <scheme val="minor"/>
    </font>
    <font>
      <sz val="11"/>
      <color rgb="FF242424"/>
      <name val="Aptos Narrow"/>
    </font>
  </fonts>
  <fills count="13">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7030A0"/>
        <bgColor indexed="64"/>
      </patternFill>
    </fill>
    <fill>
      <patternFill patternType="solid">
        <fgColor rgb="FF9966FF"/>
        <bgColor indexed="64"/>
      </patternFill>
    </fill>
    <fill>
      <patternFill patternType="solid">
        <fgColor theme="8" tint="0.79998168889431442"/>
        <bgColor indexed="64"/>
      </patternFill>
    </fill>
    <fill>
      <patternFill patternType="solid">
        <fgColor rgb="FFFFCC00"/>
        <bgColor indexed="64"/>
      </patternFill>
    </fill>
    <fill>
      <patternFill patternType="solid">
        <fgColor rgb="FFFFFFFF"/>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ck">
        <color theme="1"/>
      </left>
      <right style="thin">
        <color theme="1"/>
      </right>
      <top style="thick">
        <color theme="1"/>
      </top>
      <bottom style="thin">
        <color theme="1"/>
      </bottom>
      <diagonal/>
    </border>
    <border>
      <left style="thin">
        <color theme="1"/>
      </left>
      <right style="thin">
        <color theme="1"/>
      </right>
      <top style="thick">
        <color theme="1"/>
      </top>
      <bottom style="thin">
        <color theme="1"/>
      </bottom>
      <diagonal/>
    </border>
    <border>
      <left style="thick">
        <color theme="1"/>
      </left>
      <right style="thin">
        <color theme="1"/>
      </right>
      <top style="thin">
        <color theme="1"/>
      </top>
      <bottom style="thin">
        <color theme="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theme="1"/>
      </left>
      <right style="thick">
        <color auto="1"/>
      </right>
      <top style="thin">
        <color theme="1"/>
      </top>
      <bottom style="thin">
        <color theme="1"/>
      </bottom>
      <diagonal/>
    </border>
    <border>
      <left style="thick">
        <color auto="1"/>
      </left>
      <right style="thin">
        <color theme="1"/>
      </right>
      <top style="thin">
        <color theme="1"/>
      </top>
      <bottom style="thin">
        <color theme="1"/>
      </bottom>
      <diagonal/>
    </border>
    <border>
      <left style="thin">
        <color theme="1"/>
      </left>
      <right style="thick">
        <color auto="1"/>
      </right>
      <top style="thick">
        <color theme="1"/>
      </top>
      <bottom style="thin">
        <color theme="1"/>
      </bottom>
      <diagonal/>
    </border>
    <border>
      <left style="thick">
        <color auto="1"/>
      </left>
      <right style="thin">
        <color theme="1"/>
      </right>
      <top style="thin">
        <color theme="1"/>
      </top>
      <bottom style="thick">
        <color auto="1"/>
      </bottom>
      <diagonal/>
    </border>
    <border>
      <left style="thin">
        <color theme="1"/>
      </left>
      <right/>
      <top style="thin">
        <color theme="1"/>
      </top>
      <bottom style="thick">
        <color auto="1"/>
      </bottom>
      <diagonal/>
    </border>
    <border>
      <left style="thick">
        <color theme="1"/>
      </left>
      <right style="thin">
        <color theme="1"/>
      </right>
      <top style="thin">
        <color theme="1"/>
      </top>
      <bottom style="thick">
        <color auto="1"/>
      </bottom>
      <diagonal/>
    </border>
    <border>
      <left style="thin">
        <color theme="1"/>
      </left>
      <right style="thin">
        <color theme="1"/>
      </right>
      <top style="thin">
        <color theme="1"/>
      </top>
      <bottom style="thick">
        <color auto="1"/>
      </bottom>
      <diagonal/>
    </border>
    <border>
      <left style="thin">
        <color theme="1"/>
      </left>
      <right style="thick">
        <color auto="1"/>
      </right>
      <top style="thin">
        <color theme="1"/>
      </top>
      <bottom style="thick">
        <color auto="1"/>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indexed="64"/>
      </left>
      <right/>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s>
  <cellStyleXfs count="1">
    <xf numFmtId="0" fontId="0" fillId="0" borderId="0"/>
  </cellStyleXfs>
  <cellXfs count="122">
    <xf numFmtId="0" fontId="0" fillId="0" borderId="0" xfId="0"/>
    <xf numFmtId="164" fontId="3" fillId="6" borderId="0" xfId="0" applyNumberFormat="1" applyFont="1" applyFill="1" applyAlignment="1">
      <alignment horizontal="left" vertical="top" wrapText="1"/>
    </xf>
    <xf numFmtId="0" fontId="2" fillId="4" borderId="7" xfId="0" applyFont="1" applyFill="1" applyBorder="1" applyAlignment="1">
      <alignment horizontal="center"/>
    </xf>
    <xf numFmtId="0" fontId="1" fillId="3" borderId="7" xfId="0" applyFont="1" applyFill="1" applyBorder="1" applyAlignment="1">
      <alignment horizontal="center"/>
    </xf>
    <xf numFmtId="0" fontId="1" fillId="8" borderId="7" xfId="0" applyFont="1" applyFill="1" applyBorder="1" applyAlignment="1">
      <alignment horizontal="center"/>
    </xf>
    <xf numFmtId="0" fontId="2" fillId="4" borderId="9" xfId="0" applyFont="1" applyFill="1" applyBorder="1" applyAlignment="1">
      <alignment horizontal="center"/>
    </xf>
    <xf numFmtId="0" fontId="1" fillId="3" borderId="10" xfId="0" applyFont="1" applyFill="1" applyBorder="1" applyAlignment="1">
      <alignment horizontal="center"/>
    </xf>
    <xf numFmtId="0" fontId="2" fillId="4" borderId="11" xfId="0" applyFont="1" applyFill="1" applyBorder="1" applyAlignment="1">
      <alignment horizontal="center"/>
    </xf>
    <xf numFmtId="0" fontId="2" fillId="5" borderId="11" xfId="0" applyFont="1" applyFill="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2" fillId="0" borderId="5" xfId="0" applyFont="1" applyBorder="1" applyAlignment="1">
      <alignment horizontal="left"/>
    </xf>
    <xf numFmtId="0" fontId="2" fillId="0" borderId="6" xfId="0" applyFont="1" applyBorder="1" applyAlignment="1">
      <alignment horizontal="left"/>
    </xf>
    <xf numFmtId="0" fontId="6" fillId="8" borderId="13" xfId="0" applyFont="1" applyFill="1" applyBorder="1"/>
    <xf numFmtId="0" fontId="1" fillId="8" borderId="16" xfId="0" applyFont="1" applyFill="1" applyBorder="1" applyAlignment="1">
      <alignment horizontal="center"/>
    </xf>
    <xf numFmtId="0" fontId="1" fillId="3" borderId="18" xfId="0" applyFont="1" applyFill="1" applyBorder="1" applyAlignment="1">
      <alignment horizontal="center"/>
    </xf>
    <xf numFmtId="0" fontId="1" fillId="3" borderId="16" xfId="0" applyFont="1" applyFill="1" applyBorder="1" applyAlignment="1">
      <alignment horizontal="center"/>
    </xf>
    <xf numFmtId="0" fontId="2" fillId="5" borderId="21" xfId="0" applyFont="1" applyFill="1" applyBorder="1" applyAlignment="1">
      <alignment horizontal="center"/>
    </xf>
    <xf numFmtId="0" fontId="2" fillId="5" borderId="22" xfId="0" applyFont="1" applyFill="1" applyBorder="1" applyAlignment="1">
      <alignment horizontal="center"/>
    </xf>
    <xf numFmtId="0" fontId="2" fillId="4" borderId="22" xfId="0" applyFont="1" applyFill="1" applyBorder="1" applyAlignment="1">
      <alignment horizontal="center"/>
    </xf>
    <xf numFmtId="0" fontId="2" fillId="4" borderId="23" xfId="0" applyFont="1" applyFill="1" applyBorder="1" applyAlignment="1">
      <alignment horizontal="center"/>
    </xf>
    <xf numFmtId="0" fontId="9" fillId="7" borderId="15" xfId="0" applyFont="1" applyFill="1" applyBorder="1"/>
    <xf numFmtId="0" fontId="7" fillId="7" borderId="0" xfId="0" applyFont="1" applyFill="1"/>
    <xf numFmtId="0" fontId="7" fillId="7" borderId="17" xfId="0" applyFont="1" applyFill="1" applyBorder="1" applyAlignment="1">
      <alignment horizontal="center" vertical="center"/>
    </xf>
    <xf numFmtId="0" fontId="7" fillId="7" borderId="8" xfId="0" applyFont="1" applyFill="1" applyBorder="1"/>
    <xf numFmtId="0" fontId="7" fillId="7" borderId="19" xfId="0" applyFont="1" applyFill="1" applyBorder="1" applyAlignment="1">
      <alignment horizontal="center" vertical="center"/>
    </xf>
    <xf numFmtId="0" fontId="7" fillId="7" borderId="20" xfId="0" applyFont="1" applyFill="1" applyBorder="1"/>
    <xf numFmtId="0" fontId="0" fillId="0" borderId="0" xfId="0" applyAlignment="1">
      <alignment horizontal="center"/>
    </xf>
    <xf numFmtId="0" fontId="3" fillId="6" borderId="0" xfId="0" applyFont="1" applyFill="1" applyAlignment="1">
      <alignment horizontal="center" vertical="top" wrapText="1"/>
    </xf>
    <xf numFmtId="164" fontId="3" fillId="6" borderId="0" xfId="0" applyNumberFormat="1" applyFont="1" applyFill="1" applyAlignment="1">
      <alignment horizontal="center" vertical="top" wrapText="1"/>
    </xf>
    <xf numFmtId="0" fontId="5" fillId="0" borderId="12" xfId="0" applyFont="1" applyBorder="1"/>
    <xf numFmtId="0" fontId="0" fillId="6" borderId="0" xfId="0" applyFill="1"/>
    <xf numFmtId="0" fontId="12" fillId="0" borderId="3" xfId="0" applyFont="1" applyBorder="1" applyAlignment="1">
      <alignment vertical="center" wrapText="1"/>
    </xf>
    <xf numFmtId="49" fontId="12" fillId="0" borderId="3" xfId="0" applyNumberFormat="1" applyFont="1" applyBorder="1" applyAlignment="1">
      <alignment horizontal="center" vertical="center" wrapText="1"/>
    </xf>
    <xf numFmtId="0" fontId="15" fillId="6" borderId="1" xfId="0" applyFont="1" applyFill="1" applyBorder="1" applyAlignment="1">
      <alignment vertical="center"/>
    </xf>
    <xf numFmtId="0" fontId="0" fillId="6" borderId="2" xfId="0" applyFill="1" applyBorder="1"/>
    <xf numFmtId="0" fontId="0" fillId="6" borderId="4" xfId="0" applyFill="1" applyBorder="1"/>
    <xf numFmtId="0" fontId="16" fillId="7" borderId="3" xfId="0" applyFont="1" applyFill="1" applyBorder="1" applyAlignment="1">
      <alignment horizontal="center" vertical="center" wrapText="1"/>
    </xf>
    <xf numFmtId="2" fontId="0" fillId="0" borderId="0" xfId="0" applyNumberFormat="1"/>
    <xf numFmtId="11" fontId="0" fillId="0" borderId="0" xfId="0" applyNumberFormat="1"/>
    <xf numFmtId="16" fontId="0" fillId="0" borderId="0" xfId="0" applyNumberFormat="1"/>
    <xf numFmtId="0" fontId="0" fillId="0" borderId="13" xfId="0" applyBorder="1"/>
    <xf numFmtId="0" fontId="0" fillId="8" borderId="13" xfId="0" applyFill="1" applyBorder="1"/>
    <xf numFmtId="0" fontId="0" fillId="8" borderId="14" xfId="0" applyFill="1" applyBorder="1"/>
    <xf numFmtId="0" fontId="0" fillId="0" borderId="15" xfId="0" applyBorder="1"/>
    <xf numFmtId="0" fontId="0" fillId="2" borderId="10" xfId="0" applyFill="1" applyBorder="1" applyAlignment="1">
      <alignment horizontal="center"/>
    </xf>
    <xf numFmtId="0" fontId="0" fillId="2" borderId="7" xfId="0" applyFill="1" applyBorder="1" applyAlignment="1">
      <alignment horizontal="center"/>
    </xf>
    <xf numFmtId="0" fontId="0" fillId="2" borderId="16" xfId="0" applyFill="1" applyBorder="1" applyAlignment="1">
      <alignment horizontal="center"/>
    </xf>
    <xf numFmtId="0" fontId="14" fillId="6" borderId="3" xfId="0" applyFont="1" applyFill="1" applyBorder="1" applyAlignment="1">
      <alignment horizontal="center" vertical="center" wrapText="1"/>
    </xf>
    <xf numFmtId="0" fontId="13" fillId="0" borderId="3" xfId="0" applyFont="1" applyBorder="1" applyAlignment="1">
      <alignment vertical="center" wrapText="1"/>
    </xf>
    <xf numFmtId="0" fontId="15" fillId="6" borderId="2" xfId="0" applyFont="1" applyFill="1" applyBorder="1" applyAlignment="1">
      <alignment vertical="center"/>
    </xf>
    <xf numFmtId="0" fontId="10" fillId="7" borderId="4" xfId="0" applyFont="1" applyFill="1" applyBorder="1" applyAlignment="1">
      <alignment horizontal="center" vertical="top" wrapText="1"/>
    </xf>
    <xf numFmtId="0" fontId="19" fillId="0" borderId="25" xfId="0" applyFont="1" applyBorder="1" applyAlignment="1">
      <alignment horizontal="left" vertical="center" wrapText="1"/>
    </xf>
    <xf numFmtId="0" fontId="12" fillId="0" borderId="0" xfId="0" applyFont="1" applyAlignment="1">
      <alignment horizontal="right" vertical="center" wrapText="1"/>
    </xf>
    <xf numFmtId="0" fontId="0" fillId="0" borderId="3" xfId="0" applyBorder="1" applyAlignment="1">
      <alignment horizontal="center" vertical="top"/>
    </xf>
    <xf numFmtId="49" fontId="12" fillId="0" borderId="3" xfId="0" applyNumberFormat="1" applyFont="1" applyBorder="1" applyAlignment="1">
      <alignment horizontal="left" vertical="top" wrapText="1"/>
    </xf>
    <xf numFmtId="0" fontId="12" fillId="0" borderId="3" xfId="0" applyFont="1" applyBorder="1" applyAlignment="1">
      <alignment horizontal="left" vertical="top" wrapText="1"/>
    </xf>
    <xf numFmtId="0" fontId="0" fillId="0" borderId="3" xfId="0" applyBorder="1" applyAlignment="1">
      <alignment horizontal="left" vertical="top"/>
    </xf>
    <xf numFmtId="0" fontId="11" fillId="9" borderId="3" xfId="0" applyFont="1" applyFill="1" applyBorder="1" applyAlignment="1">
      <alignment vertical="center" wrapText="1"/>
    </xf>
    <xf numFmtId="0" fontId="0" fillId="9" borderId="3" xfId="0" applyFill="1" applyBorder="1"/>
    <xf numFmtId="0" fontId="4" fillId="9" borderId="3" xfId="0" applyFont="1" applyFill="1" applyBorder="1" applyAlignment="1">
      <alignment horizontal="left" vertical="top" wrapText="1"/>
    </xf>
    <xf numFmtId="0" fontId="4" fillId="9" borderId="3" xfId="0" applyFont="1" applyFill="1" applyBorder="1" applyAlignment="1">
      <alignment horizontal="right" vertical="center" wrapText="1"/>
    </xf>
    <xf numFmtId="0" fontId="4" fillId="9" borderId="3" xfId="0" applyFont="1" applyFill="1" applyBorder="1" applyAlignment="1">
      <alignment horizontal="right" vertical="top" wrapText="1"/>
    </xf>
    <xf numFmtId="0" fontId="21" fillId="9" borderId="3" xfId="0" applyFont="1" applyFill="1" applyBorder="1" applyAlignment="1">
      <alignment vertical="top" wrapText="1"/>
    </xf>
    <xf numFmtId="0" fontId="0" fillId="0" borderId="26" xfId="0" applyBorder="1"/>
    <xf numFmtId="0" fontId="11" fillId="9" borderId="3" xfId="0" applyFont="1" applyFill="1" applyBorder="1" applyAlignment="1">
      <alignment horizontal="center" vertical="top"/>
    </xf>
    <xf numFmtId="0" fontId="23" fillId="9" borderId="3" xfId="0" applyFont="1" applyFill="1" applyBorder="1" applyAlignment="1">
      <alignment vertical="center" wrapText="1"/>
    </xf>
    <xf numFmtId="0" fontId="0" fillId="0" borderId="0" xfId="0" applyAlignment="1">
      <alignment horizontal="right" vertical="top"/>
    </xf>
    <xf numFmtId="0" fontId="4" fillId="9" borderId="24" xfId="0" applyFont="1" applyFill="1" applyBorder="1" applyAlignment="1">
      <alignment horizontal="right" vertical="top" wrapText="1"/>
    </xf>
    <xf numFmtId="0" fontId="11" fillId="9" borderId="3" xfId="0" applyFont="1" applyFill="1" applyBorder="1" applyAlignment="1">
      <alignment horizontal="center" vertical="center" wrapText="1"/>
    </xf>
    <xf numFmtId="0" fontId="0" fillId="10" borderId="3" xfId="0" applyFill="1" applyBorder="1" applyAlignment="1">
      <alignment horizontal="center"/>
    </xf>
    <xf numFmtId="0" fontId="0" fillId="10" borderId="0" xfId="0" applyFill="1" applyAlignment="1">
      <alignment horizontal="center"/>
    </xf>
    <xf numFmtId="0" fontId="0" fillId="2" borderId="0" xfId="0" applyFill="1" applyAlignment="1">
      <alignment horizontal="center"/>
    </xf>
    <xf numFmtId="0" fontId="8" fillId="7" borderId="3" xfId="0" applyFont="1" applyFill="1" applyBorder="1" applyAlignment="1">
      <alignment horizontal="left" vertical="top" wrapText="1"/>
    </xf>
    <xf numFmtId="0" fontId="8" fillId="7" borderId="3" xfId="0" applyFont="1" applyFill="1" applyBorder="1" applyAlignment="1">
      <alignment horizontal="center" vertical="top" wrapText="1"/>
    </xf>
    <xf numFmtId="0" fontId="24" fillId="0" borderId="0" xfId="0" applyFont="1" applyAlignment="1">
      <alignment horizontal="left" vertical="top"/>
    </xf>
    <xf numFmtId="0" fontId="0" fillId="10" borderId="3" xfId="0" applyFill="1" applyBorder="1" applyAlignment="1">
      <alignment horizontal="left" vertical="top"/>
    </xf>
    <xf numFmtId="0" fontId="0" fillId="11" borderId="0" xfId="0" applyFill="1" applyAlignment="1">
      <alignment horizontal="left" vertical="top"/>
    </xf>
    <xf numFmtId="2" fontId="7" fillId="2" borderId="3" xfId="0" applyNumberFormat="1" applyFont="1" applyFill="1" applyBorder="1" applyAlignment="1">
      <alignment horizontal="center"/>
    </xf>
    <xf numFmtId="0" fontId="0" fillId="2" borderId="3" xfId="0" applyFill="1" applyBorder="1" applyAlignment="1">
      <alignment horizontal="center"/>
    </xf>
    <xf numFmtId="0" fontId="6" fillId="9" borderId="3" xfId="0" applyFont="1" applyFill="1" applyBorder="1" applyAlignment="1">
      <alignment horizontal="left" vertical="center" wrapText="1"/>
    </xf>
    <xf numFmtId="0" fontId="8" fillId="7" borderId="3" xfId="0" applyFont="1" applyFill="1" applyBorder="1" applyAlignment="1">
      <alignment horizontal="center" wrapText="1"/>
    </xf>
    <xf numFmtId="0" fontId="0" fillId="10" borderId="3" xfId="0" applyFill="1" applyBorder="1" applyAlignment="1">
      <alignment horizontal="center" vertical="top"/>
    </xf>
    <xf numFmtId="0" fontId="25" fillId="0" borderId="0" xfId="0" applyFont="1"/>
    <xf numFmtId="0" fontId="25" fillId="12" borderId="0" xfId="0" applyFont="1" applyFill="1"/>
    <xf numFmtId="0" fontId="22" fillId="0" borderId="0" xfId="0" applyFont="1" applyAlignment="1">
      <alignment vertical="center"/>
    </xf>
    <xf numFmtId="0" fontId="12" fillId="0" borderId="0" xfId="0" applyFont="1" applyAlignment="1">
      <alignment vertical="center"/>
    </xf>
    <xf numFmtId="0" fontId="8" fillId="0" borderId="3" xfId="0" applyFont="1" applyBorder="1" applyAlignment="1">
      <alignment horizontal="center" vertical="top"/>
    </xf>
    <xf numFmtId="0" fontId="8" fillId="0" borderId="3" xfId="0" applyFont="1" applyBorder="1" applyAlignment="1">
      <alignment horizontal="center" vertical="top"/>
    </xf>
    <xf numFmtId="0" fontId="24" fillId="0" borderId="3" xfId="0" applyFont="1" applyBorder="1" applyAlignment="1">
      <alignment horizontal="center" vertical="top"/>
    </xf>
    <xf numFmtId="0" fontId="24" fillId="0" borderId="3" xfId="0" applyFont="1" applyBorder="1" applyAlignment="1">
      <alignment horizontal="left"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horizontal="left" vertical="top"/>
    </xf>
    <xf numFmtId="0" fontId="1" fillId="3" borderId="3" xfId="0" applyFont="1" applyFill="1" applyBorder="1" applyAlignment="1">
      <alignment horizontal="left" vertical="top" wrapText="1"/>
    </xf>
    <xf numFmtId="0" fontId="1" fillId="3" borderId="3" xfId="0" applyFont="1" applyFill="1" applyBorder="1" applyAlignment="1">
      <alignment vertical="top" wrapText="1"/>
    </xf>
    <xf numFmtId="0" fontId="0" fillId="2" borderId="3" xfId="0" quotePrefix="1" applyFill="1" applyBorder="1" applyAlignment="1">
      <alignment horizontal="center" vertical="top" wrapText="1"/>
    </xf>
    <xf numFmtId="0" fontId="0" fillId="2" borderId="3" xfId="0" applyFill="1" applyBorder="1" applyAlignment="1">
      <alignment horizontal="left" vertical="top"/>
    </xf>
    <xf numFmtId="0" fontId="0" fillId="2" borderId="3" xfId="0" applyFill="1" applyBorder="1" applyAlignment="1">
      <alignment horizontal="left" wrapText="1"/>
    </xf>
    <xf numFmtId="0" fontId="0" fillId="2" borderId="3" xfId="0" applyFill="1" applyBorder="1" applyAlignment="1">
      <alignment horizontal="left" vertical="top" wrapText="1"/>
    </xf>
    <xf numFmtId="0" fontId="0" fillId="2" borderId="3" xfId="0" applyFill="1" applyBorder="1" applyAlignment="1">
      <alignment vertical="top" wrapText="1"/>
    </xf>
    <xf numFmtId="0" fontId="0" fillId="4" borderId="3" xfId="0" quotePrefix="1" applyFill="1" applyBorder="1" applyAlignment="1">
      <alignment horizontal="center" vertical="top" wrapText="1"/>
    </xf>
    <xf numFmtId="0" fontId="0" fillId="4" borderId="3" xfId="0" applyFill="1" applyBorder="1" applyAlignment="1">
      <alignment horizontal="left" vertical="top"/>
    </xf>
    <xf numFmtId="0" fontId="0" fillId="4" borderId="3" xfId="0" applyFill="1" applyBorder="1" applyAlignment="1">
      <alignment wrapText="1"/>
    </xf>
    <xf numFmtId="0" fontId="0" fillId="4" borderId="3" xfId="0" applyFill="1" applyBorder="1" applyAlignment="1">
      <alignment horizontal="left" vertical="top" wrapText="1"/>
    </xf>
    <xf numFmtId="0" fontId="0" fillId="4" borderId="3" xfId="0" applyFill="1" applyBorder="1" applyAlignment="1">
      <alignment horizontal="left" vertical="top"/>
    </xf>
    <xf numFmtId="0" fontId="0" fillId="4" borderId="3" xfId="0" applyFill="1" applyBorder="1" applyAlignment="1">
      <alignment vertical="top" wrapText="1"/>
    </xf>
    <xf numFmtId="0" fontId="0" fillId="5" borderId="3" xfId="0" quotePrefix="1" applyFill="1" applyBorder="1" applyAlignment="1">
      <alignment horizontal="center" vertical="top" wrapText="1"/>
    </xf>
    <xf numFmtId="0" fontId="0" fillId="5" borderId="3" xfId="0" applyFill="1" applyBorder="1" applyAlignment="1">
      <alignment horizontal="left" vertical="top"/>
    </xf>
    <xf numFmtId="0" fontId="0" fillId="5" borderId="3" xfId="0" applyFill="1" applyBorder="1" applyAlignment="1">
      <alignment horizontal="left" wrapText="1"/>
    </xf>
    <xf numFmtId="0" fontId="0" fillId="5" borderId="3" xfId="0" applyFill="1" applyBorder="1" applyAlignment="1">
      <alignment horizontal="left" vertical="top" wrapText="1"/>
    </xf>
    <xf numFmtId="0" fontId="0" fillId="5" borderId="3" xfId="0" applyFill="1" applyBorder="1" applyAlignment="1">
      <alignment horizontal="left" vertical="top"/>
    </xf>
    <xf numFmtId="0" fontId="0" fillId="5" borderId="3" xfId="0" applyFill="1" applyBorder="1" applyAlignment="1">
      <alignment vertical="top" wrapText="1"/>
    </xf>
    <xf numFmtId="0" fontId="24" fillId="0" borderId="1" xfId="0" applyFont="1" applyBorder="1" applyAlignment="1">
      <alignment horizontal="center" vertical="top"/>
    </xf>
    <xf numFmtId="0" fontId="24" fillId="0" borderId="4" xfId="0" applyFont="1" applyBorder="1" applyAlignment="1">
      <alignment horizontal="center" vertical="top"/>
    </xf>
    <xf numFmtId="0" fontId="20" fillId="10" borderId="27" xfId="0" applyFont="1" applyFill="1" applyBorder="1" applyAlignment="1">
      <alignment horizontal="left" vertical="center" wrapText="1"/>
    </xf>
    <xf numFmtId="0" fontId="20" fillId="10" borderId="28" xfId="0" applyFont="1" applyFill="1" applyBorder="1" applyAlignment="1">
      <alignment horizontal="left" vertical="center" wrapText="1"/>
    </xf>
    <xf numFmtId="0" fontId="20" fillId="10" borderId="29" xfId="0" applyFont="1" applyFill="1" applyBorder="1" applyAlignment="1">
      <alignment horizontal="left" vertical="center" wrapText="1"/>
    </xf>
    <xf numFmtId="0" fontId="19" fillId="0" borderId="30"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2" xfId="0" applyFont="1" applyBorder="1" applyAlignment="1">
      <alignment horizontal="center"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cellXfs>
  <cellStyles count="1">
    <cellStyle name="Standaard" xfId="0" builtinId="0"/>
  </cellStyles>
  <dxfs count="0"/>
  <tableStyles count="0" defaultTableStyle="TableStyleMedium2" defaultPivotStyle="PivotStyleLight16"/>
  <colors>
    <mruColors>
      <color rgb="FFFFCC00"/>
      <color rgb="FF9966FF"/>
      <color rgb="FFE9BC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Helmut Grams" id="{AAA7A69C-32C5-42B1-BD7D-81083AC3CEAA}" userId="S::870445@fontys.nl::3bd72cde-c4ee-468d-85b4-68a9c766c7cb"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 dT="2024-07-10T13:25:49.09" personId="{AAA7A69C-32C5-42B1-BD7D-81083AC3CEAA}" id="{18823948-684B-4760-A8E9-FC6A501F3FB3}">
    <text xml:space="preserve">Common Vulnerability Scoring System 
It's a way to evaluate and rank reported vulnerabilities in a standardized and repeatable way. The goal of CVSS is to help you compare vulnerabilities in different applications – and from different vendors - in a standardized, repeatable, vendor agnostic approach.
CVSS generates a score from 0 to 10 based on the severity of the vulnerability. A score of 0 means the vulnerability is less significant than the highest vulnerability with a score of 10, if you're only using CVSS. By using CVSS to prioritize vulnerabilities, you can focus on the most critical ones first and reduce the overall risk to your organization.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515F5-AC34-4037-B683-02CC7D562753}">
  <dimension ref="A1:L25"/>
  <sheetViews>
    <sheetView showGridLines="0" zoomScale="150" zoomScaleNormal="150" workbookViewId="0">
      <selection activeCell="F14" sqref="F14"/>
    </sheetView>
  </sheetViews>
  <sheetFormatPr baseColWidth="10" defaultColWidth="8.83203125" defaultRowHeight="15" x14ac:dyDescent="0.2"/>
  <cols>
    <col min="1" max="1" width="12.83203125" style="27" bestFit="1" customWidth="1"/>
    <col min="2" max="2" width="19.33203125" customWidth="1"/>
    <col min="3" max="3" width="22.5" customWidth="1"/>
    <col min="4" max="4" width="12.5" customWidth="1"/>
    <col min="5" max="5" width="17.33203125" customWidth="1"/>
    <col min="6" max="6" width="32.33203125" customWidth="1"/>
    <col min="7" max="7" width="10.83203125" customWidth="1"/>
    <col min="12" max="12" width="19.5" customWidth="1"/>
  </cols>
  <sheetData>
    <row r="1" spans="1:9" x14ac:dyDescent="0.2">
      <c r="A1" s="28" t="s">
        <v>0</v>
      </c>
      <c r="B1" s="31"/>
      <c r="C1" s="31"/>
      <c r="D1" s="31"/>
      <c r="E1" s="31"/>
      <c r="F1" s="31"/>
      <c r="G1" s="31"/>
      <c r="H1" s="31"/>
    </row>
    <row r="2" spans="1:9" x14ac:dyDescent="0.2">
      <c r="A2" s="29">
        <v>45553</v>
      </c>
    </row>
    <row r="4" spans="1:9" ht="16" thickBot="1" x14ac:dyDescent="0.25">
      <c r="C4" s="34" t="s">
        <v>1</v>
      </c>
      <c r="D4" s="50"/>
      <c r="E4" s="35"/>
      <c r="F4" s="35"/>
      <c r="G4" s="36"/>
    </row>
    <row r="5" spans="1:9" ht="39" customHeight="1" thickBot="1" x14ac:dyDescent="0.25">
      <c r="B5" s="37" t="s">
        <v>2</v>
      </c>
      <c r="C5" s="51" t="s">
        <v>3</v>
      </c>
      <c r="D5" s="51" t="s">
        <v>4</v>
      </c>
      <c r="E5" s="51" t="s">
        <v>5</v>
      </c>
      <c r="F5" s="51" t="s">
        <v>6</v>
      </c>
      <c r="G5" s="51" t="s">
        <v>7</v>
      </c>
    </row>
    <row r="6" spans="1:9" ht="43.5" customHeight="1" thickBot="1" x14ac:dyDescent="0.25">
      <c r="B6" s="48" t="s">
        <v>224</v>
      </c>
      <c r="C6" s="32" t="s">
        <v>8</v>
      </c>
      <c r="D6" s="32" t="s">
        <v>9</v>
      </c>
      <c r="E6" s="32" t="s">
        <v>10</v>
      </c>
      <c r="F6" s="32" t="s">
        <v>11</v>
      </c>
      <c r="G6" s="33" t="s">
        <v>12</v>
      </c>
      <c r="H6" s="38"/>
      <c r="I6" s="86"/>
    </row>
    <row r="7" spans="1:9" ht="52.5" customHeight="1" thickBot="1" x14ac:dyDescent="0.25">
      <c r="B7" s="48" t="s">
        <v>223</v>
      </c>
      <c r="C7" s="32" t="s">
        <v>13</v>
      </c>
      <c r="D7" s="32" t="s">
        <v>14</v>
      </c>
      <c r="E7" s="32" t="s">
        <v>15</v>
      </c>
      <c r="F7" s="32" t="s">
        <v>16</v>
      </c>
      <c r="G7" s="33" t="s">
        <v>17</v>
      </c>
      <c r="H7" s="39"/>
    </row>
    <row r="8" spans="1:9" ht="59.25" customHeight="1" thickBot="1" x14ac:dyDescent="0.25">
      <c r="B8" s="48" t="s">
        <v>222</v>
      </c>
      <c r="C8" s="32" t="s">
        <v>18</v>
      </c>
      <c r="D8" s="32" t="s">
        <v>19</v>
      </c>
      <c r="E8" s="32" t="s">
        <v>20</v>
      </c>
      <c r="F8" s="32" t="s">
        <v>21</v>
      </c>
      <c r="G8" s="33" t="s">
        <v>22</v>
      </c>
      <c r="H8" s="40"/>
    </row>
    <row r="9" spans="1:9" ht="55.5" customHeight="1" thickBot="1" x14ac:dyDescent="0.25">
      <c r="B9" s="48" t="s">
        <v>221</v>
      </c>
      <c r="C9" s="32" t="s">
        <v>23</v>
      </c>
      <c r="D9" s="32" t="s">
        <v>24</v>
      </c>
      <c r="E9" s="32" t="s">
        <v>25</v>
      </c>
      <c r="F9" s="32" t="s">
        <v>26</v>
      </c>
      <c r="G9" s="33" t="s">
        <v>27</v>
      </c>
      <c r="H9" s="39"/>
    </row>
    <row r="10" spans="1:9" ht="60.75" customHeight="1" thickBot="1" x14ac:dyDescent="0.25">
      <c r="B10" s="48" t="s">
        <v>220</v>
      </c>
      <c r="C10" s="32" t="s">
        <v>28</v>
      </c>
      <c r="D10" s="32" t="s">
        <v>29</v>
      </c>
      <c r="E10" s="32" t="s">
        <v>30</v>
      </c>
      <c r="F10" s="32" t="s">
        <v>31</v>
      </c>
      <c r="G10" s="33" t="s">
        <v>32</v>
      </c>
      <c r="H10" s="39"/>
    </row>
    <row r="12" spans="1:9" ht="16" thickBot="1" x14ac:dyDescent="0.25"/>
    <row r="13" spans="1:9" ht="16" thickBot="1" x14ac:dyDescent="0.25">
      <c r="F13" s="53" t="s">
        <v>33</v>
      </c>
      <c r="G13" s="82">
        <v>2</v>
      </c>
      <c r="I13" t="s">
        <v>34</v>
      </c>
    </row>
    <row r="21" spans="9:12" x14ac:dyDescent="0.2">
      <c r="I21" s="9"/>
      <c r="J21" s="9"/>
      <c r="K21" s="9"/>
      <c r="L21" s="9"/>
    </row>
    <row r="22" spans="9:12" x14ac:dyDescent="0.2">
      <c r="I22" s="10"/>
      <c r="J22" s="10"/>
      <c r="K22" s="10"/>
      <c r="L22" s="10"/>
    </row>
    <row r="23" spans="9:12" x14ac:dyDescent="0.2">
      <c r="I23" s="11"/>
      <c r="J23" s="11"/>
      <c r="K23" s="11"/>
      <c r="L23" s="12"/>
    </row>
    <row r="25" spans="9:12" x14ac:dyDescent="0.2">
      <c r="I25" s="11"/>
      <c r="J25" s="11"/>
      <c r="K25" s="11"/>
      <c r="L25" s="12"/>
    </row>
  </sheetData>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B2360C-CFFE-4B82-B517-2281C86C0529}">
          <x14:formula1>
            <xm:f>_refs!$B$2:$B$6</xm:f>
          </x14:formula1>
          <xm:sqref>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67718-2A41-4C99-8F9E-493FEC070EF4}">
  <dimension ref="A1:AF61"/>
  <sheetViews>
    <sheetView topLeftCell="B1" zoomScale="150" zoomScaleNormal="150" workbookViewId="0">
      <selection activeCell="D13" sqref="D13"/>
    </sheetView>
  </sheetViews>
  <sheetFormatPr baseColWidth="10" defaultColWidth="8.83203125" defaultRowHeight="15" x14ac:dyDescent="0.2"/>
  <cols>
    <col min="1" max="1" width="11.5" customWidth="1"/>
    <col min="2" max="2" width="23" customWidth="1"/>
    <col min="3" max="3" width="17.83203125" customWidth="1"/>
    <col min="4" max="8" width="25.6640625" customWidth="1"/>
    <col min="9" max="9" width="12.83203125" customWidth="1"/>
  </cols>
  <sheetData>
    <row r="1" spans="1:32" x14ac:dyDescent="0.2">
      <c r="A1" s="28" t="s">
        <v>0</v>
      </c>
      <c r="B1" s="1"/>
      <c r="C1" s="1"/>
      <c r="D1" s="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2" x14ac:dyDescent="0.2">
      <c r="A2" s="29">
        <v>45553</v>
      </c>
      <c r="B2" t="s">
        <v>35</v>
      </c>
    </row>
    <row r="3" spans="1:32" ht="16" thickBot="1" x14ac:dyDescent="0.25"/>
    <row r="4" spans="1:32" ht="23" thickBot="1" x14ac:dyDescent="0.25">
      <c r="B4" s="66" t="s">
        <v>36</v>
      </c>
      <c r="C4" s="58"/>
      <c r="D4" s="69" t="s">
        <v>217</v>
      </c>
      <c r="E4" s="69" t="s">
        <v>216</v>
      </c>
      <c r="F4" s="69" t="s">
        <v>215</v>
      </c>
      <c r="G4" s="69" t="s">
        <v>208</v>
      </c>
      <c r="H4" s="69" t="s">
        <v>214</v>
      </c>
    </row>
    <row r="5" spans="1:32" ht="21" thickBot="1" x14ac:dyDescent="0.25">
      <c r="B5" s="59"/>
      <c r="C5" s="61" t="s">
        <v>37</v>
      </c>
      <c r="D5" s="69" t="s">
        <v>209</v>
      </c>
      <c r="E5" s="69" t="s">
        <v>210</v>
      </c>
      <c r="F5" s="69" t="s">
        <v>211</v>
      </c>
      <c r="G5" s="69" t="s">
        <v>212</v>
      </c>
      <c r="H5" s="69" t="s">
        <v>213</v>
      </c>
      <c r="I5" s="64"/>
      <c r="J5" s="85"/>
    </row>
    <row r="6" spans="1:32" ht="106" thickBot="1" x14ac:dyDescent="0.25">
      <c r="B6" s="59"/>
      <c r="C6" s="62" t="s">
        <v>41</v>
      </c>
      <c r="D6" s="63" t="s">
        <v>42</v>
      </c>
      <c r="E6" s="63" t="s">
        <v>43</v>
      </c>
      <c r="F6" s="63" t="s">
        <v>44</v>
      </c>
      <c r="G6" s="63" t="s">
        <v>45</v>
      </c>
      <c r="H6" s="63" t="s">
        <v>46</v>
      </c>
    </row>
    <row r="7" spans="1:32" ht="20" thickBot="1" x14ac:dyDescent="0.25">
      <c r="B7" s="59"/>
      <c r="C7" s="62" t="s">
        <v>47</v>
      </c>
      <c r="D7" s="65">
        <v>1</v>
      </c>
      <c r="E7" s="65">
        <v>2</v>
      </c>
      <c r="F7" s="65">
        <v>3</v>
      </c>
      <c r="G7" s="65">
        <v>4</v>
      </c>
      <c r="H7" s="65">
        <v>5</v>
      </c>
    </row>
    <row r="8" spans="1:32" ht="49" thickBot="1" x14ac:dyDescent="0.25">
      <c r="B8" s="80" t="s">
        <v>48</v>
      </c>
      <c r="C8" s="81" t="s">
        <v>49</v>
      </c>
      <c r="D8" s="54"/>
      <c r="E8" s="54"/>
      <c r="F8" s="54"/>
      <c r="G8" s="54"/>
      <c r="H8" s="54"/>
      <c r="I8" s="60" t="s">
        <v>50</v>
      </c>
      <c r="J8" s="60" t="s">
        <v>51</v>
      </c>
    </row>
    <row r="9" spans="1:32" ht="27" thickBot="1" x14ac:dyDescent="0.25">
      <c r="B9" s="60" t="s">
        <v>52</v>
      </c>
      <c r="C9" s="74">
        <v>6.25E-2</v>
      </c>
      <c r="D9" s="32" t="s">
        <v>53</v>
      </c>
      <c r="E9" s="32" t="s">
        <v>54</v>
      </c>
      <c r="F9" s="32" t="s">
        <v>55</v>
      </c>
      <c r="G9" s="32" t="s">
        <v>56</v>
      </c>
      <c r="H9" s="49" t="s">
        <v>57</v>
      </c>
      <c r="I9" s="70">
        <v>1</v>
      </c>
      <c r="J9" s="79">
        <f>C9*I9</f>
        <v>6.25E-2</v>
      </c>
    </row>
    <row r="10" spans="1:32" ht="53" thickBot="1" x14ac:dyDescent="0.25">
      <c r="B10" s="60" t="s">
        <v>58</v>
      </c>
      <c r="C10" s="74">
        <v>6.25E-2</v>
      </c>
      <c r="D10" s="32" t="s">
        <v>59</v>
      </c>
      <c r="E10" s="32" t="s">
        <v>60</v>
      </c>
      <c r="F10" s="32" t="s">
        <v>61</v>
      </c>
      <c r="G10" s="32" t="s">
        <v>62</v>
      </c>
      <c r="H10" s="32" t="s">
        <v>63</v>
      </c>
      <c r="I10" s="70">
        <v>2</v>
      </c>
      <c r="J10" s="79">
        <f t="shared" ref="J10:J24" si="0">C10*I10</f>
        <v>0.125</v>
      </c>
    </row>
    <row r="11" spans="1:32" ht="40" thickBot="1" x14ac:dyDescent="0.25">
      <c r="B11" s="60" t="s">
        <v>64</v>
      </c>
      <c r="C11" s="74">
        <v>0.125</v>
      </c>
      <c r="D11" s="32" t="s">
        <v>65</v>
      </c>
      <c r="E11" s="32" t="s">
        <v>66</v>
      </c>
      <c r="F11" s="32" t="s">
        <v>67</v>
      </c>
      <c r="G11" s="32" t="s">
        <v>68</v>
      </c>
      <c r="H11" s="32" t="s">
        <v>69</v>
      </c>
      <c r="I11" s="70">
        <v>3</v>
      </c>
      <c r="J11" s="79">
        <f t="shared" si="0"/>
        <v>0.375</v>
      </c>
    </row>
    <row r="12" spans="1:32" ht="27" thickBot="1" x14ac:dyDescent="0.25">
      <c r="B12" s="60" t="s">
        <v>70</v>
      </c>
      <c r="C12" s="74">
        <v>0.125</v>
      </c>
      <c r="D12" s="55" t="s">
        <v>71</v>
      </c>
      <c r="E12" s="55" t="s">
        <v>72</v>
      </c>
      <c r="F12" s="55" t="s">
        <v>73</v>
      </c>
      <c r="G12" s="55" t="s">
        <v>74</v>
      </c>
      <c r="H12" s="55" t="s">
        <v>75</v>
      </c>
      <c r="I12" s="70">
        <v>3</v>
      </c>
      <c r="J12" s="79">
        <f t="shared" si="0"/>
        <v>0.375</v>
      </c>
    </row>
    <row r="13" spans="1:32" ht="53" thickBot="1" x14ac:dyDescent="0.25">
      <c r="B13" s="60" t="s">
        <v>76</v>
      </c>
      <c r="C13" s="74">
        <v>6.25E-2</v>
      </c>
      <c r="D13" s="56" t="s">
        <v>77</v>
      </c>
      <c r="E13" s="55" t="s">
        <v>78</v>
      </c>
      <c r="F13" s="55" t="s">
        <v>79</v>
      </c>
      <c r="G13" s="55" t="s">
        <v>80</v>
      </c>
      <c r="H13" s="55" t="s">
        <v>81</v>
      </c>
      <c r="I13" s="70">
        <v>3</v>
      </c>
      <c r="J13" s="79">
        <f t="shared" si="0"/>
        <v>0.1875</v>
      </c>
    </row>
    <row r="14" spans="1:32" ht="40" thickBot="1" x14ac:dyDescent="0.25">
      <c r="B14" s="60" t="s">
        <v>82</v>
      </c>
      <c r="C14" s="74">
        <v>3.125E-2</v>
      </c>
      <c r="D14" s="32" t="s">
        <v>83</v>
      </c>
      <c r="E14" s="32" t="s">
        <v>84</v>
      </c>
      <c r="F14" s="32" t="s">
        <v>85</v>
      </c>
      <c r="G14" s="32" t="s">
        <v>86</v>
      </c>
      <c r="H14" s="32" t="s">
        <v>87</v>
      </c>
      <c r="I14" s="70">
        <v>2</v>
      </c>
      <c r="J14" s="79">
        <f t="shared" si="0"/>
        <v>6.25E-2</v>
      </c>
    </row>
    <row r="15" spans="1:32" ht="53" thickBot="1" x14ac:dyDescent="0.25">
      <c r="B15" s="60" t="s">
        <v>88</v>
      </c>
      <c r="C15" s="74">
        <v>3.125E-2</v>
      </c>
      <c r="D15" s="32" t="s">
        <v>89</v>
      </c>
      <c r="E15" s="32" t="s">
        <v>90</v>
      </c>
      <c r="F15" s="32" t="s">
        <v>91</v>
      </c>
      <c r="G15" s="32" t="s">
        <v>92</v>
      </c>
      <c r="H15" s="32" t="s">
        <v>93</v>
      </c>
      <c r="I15" s="70">
        <v>3</v>
      </c>
      <c r="J15" s="79">
        <f t="shared" si="0"/>
        <v>9.375E-2</v>
      </c>
    </row>
    <row r="16" spans="1:32" ht="79" thickBot="1" x14ac:dyDescent="0.25">
      <c r="B16" s="60" t="s">
        <v>94</v>
      </c>
      <c r="C16" s="74">
        <v>0.125</v>
      </c>
      <c r="D16" s="55" t="s">
        <v>95</v>
      </c>
      <c r="E16" s="55" t="s">
        <v>96</v>
      </c>
      <c r="F16" s="55" t="s">
        <v>97</v>
      </c>
      <c r="G16" s="55" t="s">
        <v>98</v>
      </c>
      <c r="H16" s="55" t="s">
        <v>99</v>
      </c>
      <c r="I16" s="70">
        <v>2</v>
      </c>
      <c r="J16" s="79">
        <f t="shared" si="0"/>
        <v>0.25</v>
      </c>
    </row>
    <row r="17" spans="2:10" ht="40" thickBot="1" x14ac:dyDescent="0.25">
      <c r="B17" s="60" t="s">
        <v>100</v>
      </c>
      <c r="C17" s="74">
        <v>0.125</v>
      </c>
      <c r="D17" s="56" t="s">
        <v>101</v>
      </c>
      <c r="E17" s="56" t="s">
        <v>102</v>
      </c>
      <c r="F17" s="56" t="s">
        <v>103</v>
      </c>
      <c r="G17" s="56" t="s">
        <v>104</v>
      </c>
      <c r="H17" s="56" t="s">
        <v>105</v>
      </c>
      <c r="I17" s="70">
        <v>2</v>
      </c>
      <c r="J17" s="79">
        <f t="shared" si="0"/>
        <v>0.25</v>
      </c>
    </row>
    <row r="18" spans="2:10" ht="79" thickBot="1" x14ac:dyDescent="0.25">
      <c r="B18" s="60" t="s">
        <v>106</v>
      </c>
      <c r="C18" s="74">
        <v>3.125E-2</v>
      </c>
      <c r="D18" s="56" t="s">
        <v>107</v>
      </c>
      <c r="E18" s="56" t="s">
        <v>108</v>
      </c>
      <c r="F18" s="56" t="s">
        <v>109</v>
      </c>
      <c r="G18" s="56" t="s">
        <v>110</v>
      </c>
      <c r="H18" s="56" t="s">
        <v>111</v>
      </c>
      <c r="I18" s="70">
        <v>1</v>
      </c>
      <c r="J18" s="79">
        <f t="shared" si="0"/>
        <v>3.125E-2</v>
      </c>
    </row>
    <row r="19" spans="2:10" ht="17" thickBot="1" x14ac:dyDescent="0.25">
      <c r="B19" s="60" t="s">
        <v>112</v>
      </c>
      <c r="C19" s="74">
        <v>3.125E-2</v>
      </c>
      <c r="D19" s="57"/>
      <c r="E19" s="57"/>
      <c r="F19" s="57"/>
      <c r="G19" s="57"/>
      <c r="H19" s="57"/>
      <c r="I19" s="70">
        <v>1</v>
      </c>
      <c r="J19" s="79">
        <f t="shared" si="0"/>
        <v>3.125E-2</v>
      </c>
    </row>
    <row r="20" spans="2:10" ht="17" thickBot="1" x14ac:dyDescent="0.25">
      <c r="B20" s="60" t="s">
        <v>113</v>
      </c>
      <c r="C20" s="74">
        <v>3.125E-2</v>
      </c>
      <c r="D20" s="57"/>
      <c r="E20" s="57"/>
      <c r="F20" s="57"/>
      <c r="G20" s="57"/>
      <c r="H20" s="57"/>
      <c r="I20" s="70">
        <v>1</v>
      </c>
      <c r="J20" s="79">
        <f t="shared" si="0"/>
        <v>3.125E-2</v>
      </c>
    </row>
    <row r="21" spans="2:10" ht="17" thickBot="1" x14ac:dyDescent="0.25">
      <c r="B21" s="60" t="s">
        <v>114</v>
      </c>
      <c r="C21" s="74">
        <v>3.125E-2</v>
      </c>
      <c r="D21" s="57"/>
      <c r="E21" s="57"/>
      <c r="F21" s="57"/>
      <c r="G21" s="57"/>
      <c r="H21" s="57"/>
      <c r="I21" s="70">
        <v>1</v>
      </c>
      <c r="J21" s="79">
        <f t="shared" si="0"/>
        <v>3.125E-2</v>
      </c>
    </row>
    <row r="22" spans="2:10" ht="27" thickBot="1" x14ac:dyDescent="0.25">
      <c r="B22" s="60" t="s">
        <v>115</v>
      </c>
      <c r="C22" s="74">
        <v>3.125E-2</v>
      </c>
      <c r="D22" s="56" t="s">
        <v>116</v>
      </c>
      <c r="E22" s="56" t="s">
        <v>117</v>
      </c>
      <c r="F22" s="56" t="s">
        <v>118</v>
      </c>
      <c r="G22" s="56" t="s">
        <v>119</v>
      </c>
      <c r="H22" s="56" t="s">
        <v>120</v>
      </c>
      <c r="I22" s="70">
        <v>1</v>
      </c>
      <c r="J22" s="79">
        <f t="shared" si="0"/>
        <v>3.125E-2</v>
      </c>
    </row>
    <row r="23" spans="2:10" ht="17" thickBot="1" x14ac:dyDescent="0.25">
      <c r="B23" s="60" t="s">
        <v>121</v>
      </c>
      <c r="C23" s="74">
        <v>6.25E-2</v>
      </c>
      <c r="D23" s="57"/>
      <c r="E23" s="57"/>
      <c r="F23" s="57"/>
      <c r="G23" s="57"/>
      <c r="H23" s="57"/>
      <c r="I23" s="70">
        <v>1</v>
      </c>
      <c r="J23" s="79">
        <f t="shared" si="0"/>
        <v>6.25E-2</v>
      </c>
    </row>
    <row r="24" spans="2:10" ht="40" thickBot="1" x14ac:dyDescent="0.25">
      <c r="B24" s="60" t="s">
        <v>122</v>
      </c>
      <c r="C24" s="74">
        <v>3.125E-2</v>
      </c>
      <c r="D24" s="56" t="s">
        <v>123</v>
      </c>
      <c r="E24" s="57"/>
      <c r="F24" s="57"/>
      <c r="G24" s="57"/>
      <c r="H24" s="56" t="s">
        <v>124</v>
      </c>
      <c r="I24" s="70">
        <v>1</v>
      </c>
      <c r="J24" s="79">
        <f t="shared" si="0"/>
        <v>3.125E-2</v>
      </c>
    </row>
    <row r="25" spans="2:10" ht="17" thickBot="1" x14ac:dyDescent="0.25">
      <c r="B25" s="68" t="s">
        <v>125</v>
      </c>
      <c r="C25" s="72">
        <f>SUM(C9:C24)</f>
        <v>1</v>
      </c>
      <c r="I25" s="67" t="s">
        <v>126</v>
      </c>
      <c r="J25" s="78">
        <f>SUM(J9:J24)</f>
        <v>2.03125</v>
      </c>
    </row>
    <row r="29" spans="2:10" x14ac:dyDescent="0.2">
      <c r="B29" t="s">
        <v>127</v>
      </c>
      <c r="C29" s="71">
        <v>16</v>
      </c>
    </row>
    <row r="30" spans="2:10" x14ac:dyDescent="0.2">
      <c r="B30" t="s">
        <v>128</v>
      </c>
      <c r="C30" s="72">
        <f>C31/2</f>
        <v>3.125E-2</v>
      </c>
    </row>
    <row r="31" spans="2:10" x14ac:dyDescent="0.2">
      <c r="B31" t="s">
        <v>129</v>
      </c>
      <c r="C31" s="72">
        <f>1/C29</f>
        <v>6.25E-2</v>
      </c>
    </row>
    <row r="32" spans="2:10" x14ac:dyDescent="0.2">
      <c r="B32" t="s">
        <v>130</v>
      </c>
      <c r="C32" s="72">
        <f>C31*2</f>
        <v>0.125</v>
      </c>
    </row>
    <row r="35" spans="2:6" x14ac:dyDescent="0.2">
      <c r="B35" s="75" t="s">
        <v>131</v>
      </c>
    </row>
    <row r="36" spans="2:6" ht="32" x14ac:dyDescent="0.2">
      <c r="C36" s="67" t="s">
        <v>132</v>
      </c>
      <c r="D36" s="73" t="s">
        <v>133</v>
      </c>
      <c r="E36" s="76" t="s">
        <v>134</v>
      </c>
      <c r="F36" s="77" t="s">
        <v>135</v>
      </c>
    </row>
    <row r="37" spans="2:6" x14ac:dyDescent="0.2">
      <c r="B37" t="s">
        <v>136</v>
      </c>
    </row>
    <row r="39" spans="2:6" x14ac:dyDescent="0.2">
      <c r="B39" t="s">
        <v>137</v>
      </c>
    </row>
    <row r="40" spans="2:6" x14ac:dyDescent="0.2">
      <c r="B40" t="s">
        <v>138</v>
      </c>
    </row>
    <row r="41" spans="2:6" x14ac:dyDescent="0.2">
      <c r="B41" s="83" t="s">
        <v>139</v>
      </c>
    </row>
    <row r="42" spans="2:6" x14ac:dyDescent="0.2">
      <c r="B42" s="83" t="s">
        <v>140</v>
      </c>
    </row>
    <row r="43" spans="2:6" x14ac:dyDescent="0.2">
      <c r="B43" s="83"/>
    </row>
    <row r="44" spans="2:6" x14ac:dyDescent="0.2">
      <c r="B44" t="s">
        <v>141</v>
      </c>
    </row>
    <row r="45" spans="2:6" x14ac:dyDescent="0.2">
      <c r="B45" t="s">
        <v>142</v>
      </c>
    </row>
    <row r="46" spans="2:6" x14ac:dyDescent="0.2">
      <c r="B46" t="s">
        <v>143</v>
      </c>
    </row>
    <row r="47" spans="2:6" x14ac:dyDescent="0.2">
      <c r="B47" t="s">
        <v>144</v>
      </c>
    </row>
    <row r="48" spans="2:6" x14ac:dyDescent="0.2">
      <c r="B48" s="83" t="s">
        <v>145</v>
      </c>
    </row>
    <row r="49" spans="2:2" x14ac:dyDescent="0.2">
      <c r="B49" s="83"/>
    </row>
    <row r="50" spans="2:2" x14ac:dyDescent="0.2">
      <c r="B50" t="s">
        <v>146</v>
      </c>
    </row>
    <row r="52" spans="2:2" x14ac:dyDescent="0.2">
      <c r="B52" t="s">
        <v>147</v>
      </c>
    </row>
    <row r="54" spans="2:2" x14ac:dyDescent="0.2">
      <c r="B54" t="s">
        <v>148</v>
      </c>
    </row>
    <row r="55" spans="2:2" x14ac:dyDescent="0.2">
      <c r="B55" t="s">
        <v>149</v>
      </c>
    </row>
    <row r="57" spans="2:2" x14ac:dyDescent="0.2">
      <c r="B57" t="s">
        <v>150</v>
      </c>
    </row>
    <row r="59" spans="2:2" x14ac:dyDescent="0.2">
      <c r="B59" t="s">
        <v>151</v>
      </c>
    </row>
    <row r="60" spans="2:2" x14ac:dyDescent="0.2">
      <c r="B60" s="84" t="s">
        <v>152</v>
      </c>
    </row>
    <row r="61" spans="2:2" x14ac:dyDescent="0.2">
      <c r="B61" s="84" t="s">
        <v>153</v>
      </c>
    </row>
  </sheetData>
  <dataValidations count="1">
    <dataValidation type="list" allowBlank="1" showInputMessage="1" showErrorMessage="1" sqref="C9:C24" xr:uid="{A07470D1-7F0D-4E31-B419-F62F8A54A834}">
      <formula1>$C$30:$C$32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5E44BD5-70C5-4B61-AC16-2DE9FF98D99C}">
          <x14:formula1>
            <xm:f>_refs!$A$2:$A$6</xm:f>
          </x14:formula1>
          <xm:sqref>I9:I24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84EE6-52E5-4C97-8160-783528DC8BCC}">
  <dimension ref="A1:O17"/>
  <sheetViews>
    <sheetView showGridLines="0" tabSelected="1" zoomScale="150" zoomScaleNormal="150" workbookViewId="0">
      <selection activeCell="B19" sqref="B19"/>
    </sheetView>
  </sheetViews>
  <sheetFormatPr baseColWidth="10" defaultColWidth="8.83203125" defaultRowHeight="15" x14ac:dyDescent="0.2"/>
  <cols>
    <col min="1" max="1" width="12.83203125" bestFit="1" customWidth="1"/>
    <col min="2" max="2" width="15.83203125" bestFit="1" customWidth="1"/>
    <col min="3" max="3" width="34" customWidth="1"/>
    <col min="4" max="8" width="17.6640625" customWidth="1"/>
    <col min="9" max="9" width="25.1640625" customWidth="1"/>
    <col min="10" max="10" width="26.5" customWidth="1"/>
    <col min="15" max="15" width="19.5" customWidth="1"/>
  </cols>
  <sheetData>
    <row r="1" spans="1:15" x14ac:dyDescent="0.2">
      <c r="A1" s="28" t="s">
        <v>0</v>
      </c>
      <c r="B1" s="31"/>
      <c r="C1" s="31"/>
      <c r="D1" s="31"/>
      <c r="E1" s="31"/>
      <c r="F1" s="31"/>
      <c r="G1" s="31"/>
      <c r="H1" s="31"/>
      <c r="I1" s="31"/>
      <c r="J1" s="31"/>
    </row>
    <row r="2" spans="1:15" x14ac:dyDescent="0.2">
      <c r="A2" s="29">
        <v>45553</v>
      </c>
    </row>
    <row r="3" spans="1:15" ht="16" thickBot="1" x14ac:dyDescent="0.25"/>
    <row r="4" spans="1:15" ht="20" thickTop="1" x14ac:dyDescent="0.25">
      <c r="B4" s="30" t="s">
        <v>154</v>
      </c>
      <c r="C4" s="41"/>
      <c r="D4" s="13" t="s">
        <v>155</v>
      </c>
      <c r="E4" s="42"/>
      <c r="F4" s="42"/>
      <c r="G4" s="42"/>
      <c r="H4" s="43"/>
    </row>
    <row r="5" spans="1:15" x14ac:dyDescent="0.2">
      <c r="B5" s="44"/>
      <c r="D5" s="4">
        <v>1</v>
      </c>
      <c r="E5" s="4">
        <v>2</v>
      </c>
      <c r="F5" s="4">
        <v>3</v>
      </c>
      <c r="G5" s="4">
        <v>4</v>
      </c>
      <c r="H5" s="14">
        <v>5</v>
      </c>
    </row>
    <row r="6" spans="1:15" ht="17" thickBot="1" x14ac:dyDescent="0.25">
      <c r="B6" s="21" t="s">
        <v>156</v>
      </c>
      <c r="C6" s="22"/>
      <c r="D6" s="4" t="s">
        <v>38</v>
      </c>
      <c r="E6" s="4" t="s">
        <v>218</v>
      </c>
      <c r="F6" s="4" t="s">
        <v>219</v>
      </c>
      <c r="G6" s="4" t="s">
        <v>39</v>
      </c>
      <c r="H6" s="14" t="s">
        <v>40</v>
      </c>
    </row>
    <row r="7" spans="1:15" ht="16" thickTop="1" x14ac:dyDescent="0.2">
      <c r="B7" s="23">
        <v>5</v>
      </c>
      <c r="C7" s="24" t="s">
        <v>157</v>
      </c>
      <c r="D7" s="5">
        <v>5</v>
      </c>
      <c r="E7" s="45">
        <v>10</v>
      </c>
      <c r="F7" s="45">
        <v>15</v>
      </c>
      <c r="G7" s="6">
        <v>20</v>
      </c>
      <c r="H7" s="15">
        <v>25</v>
      </c>
    </row>
    <row r="8" spans="1:15" x14ac:dyDescent="0.2">
      <c r="B8" s="23">
        <v>4</v>
      </c>
      <c r="C8" s="24" t="s">
        <v>158</v>
      </c>
      <c r="D8" s="7">
        <v>4</v>
      </c>
      <c r="E8" s="2">
        <v>8</v>
      </c>
      <c r="F8" s="46">
        <v>12</v>
      </c>
      <c r="G8" s="3">
        <v>16</v>
      </c>
      <c r="H8" s="16">
        <v>20</v>
      </c>
    </row>
    <row r="9" spans="1:15" x14ac:dyDescent="0.2">
      <c r="B9" s="23">
        <v>3</v>
      </c>
      <c r="C9" s="24" t="s">
        <v>159</v>
      </c>
      <c r="D9" s="8">
        <v>3</v>
      </c>
      <c r="E9" s="2">
        <v>6</v>
      </c>
      <c r="F9" s="2">
        <v>9</v>
      </c>
      <c r="G9" s="46">
        <v>12</v>
      </c>
      <c r="H9" s="47">
        <v>15</v>
      </c>
    </row>
    <row r="10" spans="1:15" ht="16" thickBot="1" x14ac:dyDescent="0.25">
      <c r="B10" s="23">
        <v>2</v>
      </c>
      <c r="C10" s="24" t="s">
        <v>160</v>
      </c>
      <c r="D10" s="8">
        <v>2</v>
      </c>
      <c r="E10" s="2">
        <v>4</v>
      </c>
      <c r="F10" s="2">
        <v>6</v>
      </c>
      <c r="G10" s="2">
        <v>8</v>
      </c>
      <c r="H10" s="47">
        <v>10</v>
      </c>
    </row>
    <row r="11" spans="1:15" ht="16" thickBot="1" x14ac:dyDescent="0.25">
      <c r="B11" s="25">
        <v>1</v>
      </c>
      <c r="C11" s="26" t="s">
        <v>161</v>
      </c>
      <c r="D11" s="17">
        <v>1</v>
      </c>
      <c r="E11" s="18">
        <v>2</v>
      </c>
      <c r="F11" s="18">
        <v>3</v>
      </c>
      <c r="G11" s="19">
        <v>4</v>
      </c>
      <c r="H11" s="20">
        <v>5</v>
      </c>
      <c r="I11" s="53" t="s">
        <v>162</v>
      </c>
      <c r="J11" s="76">
        <f>(Kans!G13)*(Impact!J25)</f>
        <v>4.0625</v>
      </c>
    </row>
    <row r="12" spans="1:15" ht="17" thickTop="1" thickBot="1" x14ac:dyDescent="0.25">
      <c r="J12" t="s">
        <v>163</v>
      </c>
    </row>
    <row r="13" spans="1:15" ht="49" thickBot="1" x14ac:dyDescent="0.25">
      <c r="B13" s="89" t="s">
        <v>164</v>
      </c>
      <c r="C13" s="87" t="s">
        <v>165</v>
      </c>
      <c r="D13" s="88" t="s">
        <v>166</v>
      </c>
      <c r="E13" s="88"/>
      <c r="F13" s="112" t="s">
        <v>167</v>
      </c>
      <c r="G13" s="113"/>
      <c r="H13" s="90" t="s">
        <v>168</v>
      </c>
      <c r="J13" s="83" t="s">
        <v>169</v>
      </c>
      <c r="L13" s="9"/>
      <c r="M13" s="9"/>
      <c r="N13" s="9"/>
      <c r="O13" s="9"/>
    </row>
    <row r="14" spans="1:15" ht="92.25" customHeight="1" thickBot="1" x14ac:dyDescent="0.25">
      <c r="B14" s="91" t="s">
        <v>170</v>
      </c>
      <c r="C14" s="92" t="s">
        <v>171</v>
      </c>
      <c r="D14" s="93" t="s">
        <v>172</v>
      </c>
      <c r="E14" s="93"/>
      <c r="F14" s="93" t="s">
        <v>173</v>
      </c>
      <c r="G14" s="93"/>
      <c r="H14" s="94" t="s">
        <v>174</v>
      </c>
      <c r="L14" s="10"/>
      <c r="M14" s="10"/>
      <c r="N14" s="10"/>
      <c r="O14" s="10"/>
    </row>
    <row r="15" spans="1:15" ht="45" customHeight="1" thickBot="1" x14ac:dyDescent="0.25">
      <c r="B15" s="95" t="s">
        <v>175</v>
      </c>
      <c r="C15" s="96" t="s">
        <v>176</v>
      </c>
      <c r="D15" s="97" t="s">
        <v>177</v>
      </c>
      <c r="E15" s="97"/>
      <c r="F15" s="98" t="s">
        <v>178</v>
      </c>
      <c r="G15" s="98"/>
      <c r="H15" s="99" t="s">
        <v>179</v>
      </c>
      <c r="L15" s="11"/>
      <c r="M15" s="11"/>
      <c r="N15" s="11"/>
      <c r="O15" s="12"/>
    </row>
    <row r="16" spans="1:15" ht="45" customHeight="1" thickBot="1" x14ac:dyDescent="0.25">
      <c r="B16" s="100" t="s">
        <v>180</v>
      </c>
      <c r="C16" s="101" t="s">
        <v>181</v>
      </c>
      <c r="D16" s="102" t="s">
        <v>182</v>
      </c>
      <c r="E16" s="102"/>
      <c r="F16" s="103" t="s">
        <v>183</v>
      </c>
      <c r="G16" s="104"/>
      <c r="H16" s="105" t="s">
        <v>184</v>
      </c>
    </row>
    <row r="17" spans="2:15" ht="49.5" customHeight="1" thickBot="1" x14ac:dyDescent="0.25">
      <c r="B17" s="106" t="s">
        <v>185</v>
      </c>
      <c r="C17" s="107" t="s">
        <v>186</v>
      </c>
      <c r="D17" s="108" t="s">
        <v>187</v>
      </c>
      <c r="E17" s="108"/>
      <c r="F17" s="109" t="s">
        <v>183</v>
      </c>
      <c r="G17" s="110"/>
      <c r="H17" s="111" t="s">
        <v>188</v>
      </c>
      <c r="L17" s="11"/>
      <c r="M17" s="11"/>
      <c r="N17" s="11"/>
      <c r="O17" s="12"/>
    </row>
  </sheetData>
  <mergeCells count="10">
    <mergeCell ref="F14:G14"/>
    <mergeCell ref="F15:G15"/>
    <mergeCell ref="F16:G16"/>
    <mergeCell ref="F17:G17"/>
    <mergeCell ref="D13:E13"/>
    <mergeCell ref="D14:E14"/>
    <mergeCell ref="D15:E15"/>
    <mergeCell ref="D16:E16"/>
    <mergeCell ref="D17:E17"/>
    <mergeCell ref="F13:G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EAD6-EC4E-49B5-AAA9-6EC657E5801A}">
  <dimension ref="A1:C9"/>
  <sheetViews>
    <sheetView zoomScale="150" zoomScaleNormal="150" workbookViewId="0">
      <selection activeCell="C9" sqref="A5:C9"/>
    </sheetView>
  </sheetViews>
  <sheetFormatPr baseColWidth="10" defaultColWidth="8.83203125" defaultRowHeight="15" x14ac:dyDescent="0.2"/>
  <cols>
    <col min="1" max="1" width="12.33203125" customWidth="1"/>
    <col min="2" max="2" width="14.5" customWidth="1"/>
    <col min="3" max="3" width="48.83203125" customWidth="1"/>
  </cols>
  <sheetData>
    <row r="1" spans="1:3" x14ac:dyDescent="0.2">
      <c r="A1" t="s">
        <v>189</v>
      </c>
    </row>
    <row r="2" spans="1:3" x14ac:dyDescent="0.2">
      <c r="A2" t="s">
        <v>190</v>
      </c>
    </row>
    <row r="3" spans="1:3" x14ac:dyDescent="0.2">
      <c r="A3" t="s">
        <v>191</v>
      </c>
    </row>
    <row r="4" spans="1:3" ht="16" thickBot="1" x14ac:dyDescent="0.25"/>
    <row r="5" spans="1:3" ht="17" thickBot="1" x14ac:dyDescent="0.25">
      <c r="A5" s="114" t="s">
        <v>192</v>
      </c>
      <c r="B5" s="115" t="s">
        <v>193</v>
      </c>
      <c r="C5" s="116" t="s">
        <v>194</v>
      </c>
    </row>
    <row r="6" spans="1:3" ht="51" customHeight="1" thickBot="1" x14ac:dyDescent="0.25">
      <c r="A6" s="117" t="s">
        <v>195</v>
      </c>
      <c r="B6" s="52" t="s">
        <v>196</v>
      </c>
      <c r="C6" s="118" t="s">
        <v>197</v>
      </c>
    </row>
    <row r="7" spans="1:3" ht="65.25" customHeight="1" thickBot="1" x14ac:dyDescent="0.25">
      <c r="A7" s="117" t="s">
        <v>198</v>
      </c>
      <c r="B7" s="52" t="s">
        <v>199</v>
      </c>
      <c r="C7" s="118" t="s">
        <v>200</v>
      </c>
    </row>
    <row r="8" spans="1:3" ht="79.5" customHeight="1" thickBot="1" x14ac:dyDescent="0.25">
      <c r="A8" s="117" t="s">
        <v>201</v>
      </c>
      <c r="B8" s="52" t="s">
        <v>202</v>
      </c>
      <c r="C8" s="118" t="s">
        <v>203</v>
      </c>
    </row>
    <row r="9" spans="1:3" ht="69" customHeight="1" thickBot="1" x14ac:dyDescent="0.25">
      <c r="A9" s="119" t="s">
        <v>204</v>
      </c>
      <c r="B9" s="120" t="s">
        <v>205</v>
      </c>
      <c r="C9" s="121" t="s">
        <v>206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6C59-EFC2-465F-A212-ADDF43539191}">
  <dimension ref="A1:B6"/>
  <sheetViews>
    <sheetView workbookViewId="0">
      <selection activeCell="E10" sqref="E10"/>
    </sheetView>
  </sheetViews>
  <sheetFormatPr baseColWidth="10" defaultColWidth="8.83203125" defaultRowHeight="15" x14ac:dyDescent="0.2"/>
  <cols>
    <col min="1" max="1" width="20.5" customWidth="1"/>
    <col min="2" max="2" width="9.83203125" customWidth="1"/>
  </cols>
  <sheetData>
    <row r="1" spans="1:2" x14ac:dyDescent="0.2">
      <c r="A1" t="s">
        <v>207</v>
      </c>
      <c r="B1" t="s">
        <v>7</v>
      </c>
    </row>
    <row r="2" spans="1:2" x14ac:dyDescent="0.2">
      <c r="A2">
        <v>1</v>
      </c>
      <c r="B2">
        <v>1</v>
      </c>
    </row>
    <row r="3" spans="1:2" x14ac:dyDescent="0.2">
      <c r="A3">
        <v>2</v>
      </c>
      <c r="B3">
        <v>2</v>
      </c>
    </row>
    <row r="4" spans="1:2" x14ac:dyDescent="0.2">
      <c r="A4">
        <v>3</v>
      </c>
      <c r="B4">
        <v>3</v>
      </c>
    </row>
    <row r="5" spans="1:2" x14ac:dyDescent="0.2">
      <c r="A5">
        <v>4</v>
      </c>
      <c r="B5">
        <v>4</v>
      </c>
    </row>
    <row r="6" spans="1:2" x14ac:dyDescent="0.2">
      <c r="A6">
        <v>5</v>
      </c>
      <c r="B6">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D4A3B4947EB74D97F67CCD92A9EDC9" ma:contentTypeVersion="11" ma:contentTypeDescription="Een nieuw document maken." ma:contentTypeScope="" ma:versionID="d676170fc570608339ec7261e8e42267">
  <xsd:schema xmlns:xsd="http://www.w3.org/2001/XMLSchema" xmlns:xs="http://www.w3.org/2001/XMLSchema" xmlns:p="http://schemas.microsoft.com/office/2006/metadata/properties" xmlns:ns2="6c543848-1d88-42d3-8ffe-d02a0b80a571" xmlns:ns3="95ad8b8d-1196-4a7c-a8d7-cc40e8245437" targetNamespace="http://schemas.microsoft.com/office/2006/metadata/properties" ma:root="true" ma:fieldsID="0b11da16f0cf816b2851ed6f1cb8a90f" ns2:_="" ns3:_="">
    <xsd:import namespace="6c543848-1d88-42d3-8ffe-d02a0b80a571"/>
    <xsd:import namespace="95ad8b8d-1196-4a7c-a8d7-cc40e82454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543848-1d88-42d3-8ffe-d02a0b80a5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c6f371a7-af1e-4863-b830-9db92276c562"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ad8b8d-1196-4a7c-a8d7-cc40e8245437"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c543848-1d88-42d3-8ffe-d02a0b80a57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8C1004-24CB-46D9-A114-A9126FD0B3BE}"/>
</file>

<file path=customXml/itemProps2.xml><?xml version="1.0" encoding="utf-8"?>
<ds:datastoreItem xmlns:ds="http://schemas.openxmlformats.org/officeDocument/2006/customXml" ds:itemID="{F94BB38E-76C6-4831-B877-B3198A92DDFD}">
  <ds:schemaRefs>
    <ds:schemaRef ds:uri="http://purl.org/dc/elements/1.1/"/>
    <ds:schemaRef ds:uri="http://purl.org/dc/terms/"/>
    <ds:schemaRef ds:uri="http://schemas.microsoft.com/office/2006/documentManagement/types"/>
    <ds:schemaRef ds:uri="f4218de8-97a3-424b-97db-e23d26e1c64b"/>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7B29952-DECC-44F8-A3C4-6CC37D8C6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Kans</vt:lpstr>
      <vt:lpstr>Impact</vt:lpstr>
      <vt:lpstr>Risico=Kans x Impact</vt:lpstr>
      <vt:lpstr>Maatregelen effectiviteit</vt:lpstr>
      <vt:lpstr>_refs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Heynen, DAV (Daniël )</dc:creator>
  <cp:keywords/>
  <dc:description/>
  <cp:lastModifiedBy>Ed de Vries</cp:lastModifiedBy>
  <cp:revision/>
  <dcterms:created xsi:type="dcterms:W3CDTF">2023-03-24T10:40:46Z</dcterms:created>
  <dcterms:modified xsi:type="dcterms:W3CDTF">2025-03-13T11:28:36Z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0x010100F9D4A3B4947EB74D97F67CCD92A9EDC9</vt:lpwstr>
  </property>
  <property fmtid="{D5CDD505-2E9C-101B-9397-08002B2CF9AE}" pid="3" name="MediaServiceImageTags">
    <vt:lpwstr/>
  </property>
</Properties>
</file>